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ЕДСОВЕТ\Педсовет 31.08..18\"/>
    </mc:Choice>
  </mc:AlternateContent>
  <bookViews>
    <workbookView xWindow="0" yWindow="0" windowWidth="24000" windowHeight="9735" activeTab="1"/>
  </bookViews>
  <sheets>
    <sheet name="Результаты" sheetId="2" r:id="rId1"/>
    <sheet name="Ответы на форму (1)" sheetId="1" r:id="rId2"/>
  </sheets>
  <calcPr calcId="152511"/>
</workbook>
</file>

<file path=xl/calcChain.xml><?xml version="1.0" encoding="utf-8"?>
<calcChain xmlns="http://schemas.openxmlformats.org/spreadsheetml/2006/main">
  <c r="AN57" i="2" l="1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BE57" i="2" s="1"/>
  <c r="BI57" i="2" s="1"/>
  <c r="V57" i="2"/>
  <c r="U57" i="2"/>
  <c r="T57" i="2"/>
  <c r="S57" i="2"/>
  <c r="BK57" i="2" s="1"/>
  <c r="BL57" i="2" s="1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BC56" i="2" s="1"/>
  <c r="BG56" i="2" s="1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BF54" i="2" s="1"/>
  <c r="BJ54" i="2" s="1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BE53" i="2" s="1"/>
  <c r="BI53" i="2" s="1"/>
  <c r="V53" i="2"/>
  <c r="U53" i="2"/>
  <c r="T53" i="2"/>
  <c r="S53" i="2"/>
  <c r="BK53" i="2" s="1"/>
  <c r="BL53" i="2" s="1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BC52" i="2" s="1"/>
  <c r="BG52" i="2" s="1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BF50" i="2" s="1"/>
  <c r="BJ50" i="2" s="1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BE49" i="2" s="1"/>
  <c r="BI49" i="2" s="1"/>
  <c r="V49" i="2"/>
  <c r="U49" i="2"/>
  <c r="T49" i="2"/>
  <c r="S49" i="2"/>
  <c r="BK49" i="2" s="1"/>
  <c r="BL49" i="2" s="1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BC48" i="2" s="1"/>
  <c r="BG48" i="2" s="1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BF46" i="2" s="1"/>
  <c r="BJ46" i="2" s="1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BE45" i="2" s="1"/>
  <c r="BI45" i="2" s="1"/>
  <c r="V45" i="2"/>
  <c r="U45" i="2"/>
  <c r="T45" i="2"/>
  <c r="S45" i="2"/>
  <c r="BK45" i="2" s="1"/>
  <c r="BL45" i="2" s="1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BC44" i="2" s="1"/>
  <c r="BG44" i="2" s="1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BF42" i="2" s="1"/>
  <c r="BJ42" i="2" s="1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BE41" i="2" s="1"/>
  <c r="BI41" i="2" s="1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BC40" i="2" s="1"/>
  <c r="BG40" i="2" s="1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BF38" i="2" s="1"/>
  <c r="BJ38" i="2" s="1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BE37" i="2" s="1"/>
  <c r="BI37" i="2" s="1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BC36" i="2" s="1"/>
  <c r="BG36" i="2" s="1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BF34" i="2" s="1"/>
  <c r="BJ34" i="2" s="1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BE33" i="2" s="1"/>
  <c r="BI33" i="2" s="1"/>
  <c r="V33" i="2"/>
  <c r="U33" i="2"/>
  <c r="T33" i="2"/>
  <c r="S33" i="2"/>
  <c r="BK33" i="2" s="1"/>
  <c r="BL33" i="2" s="1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BC32" i="2" s="1"/>
  <c r="BG32" i="2" s="1"/>
  <c r="BK54" i="1"/>
  <c r="BL54" i="1" s="1"/>
  <c r="BF55" i="1"/>
  <c r="BJ55" i="1" s="1"/>
  <c r="AN54" i="1"/>
  <c r="AN55" i="1"/>
  <c r="AN56" i="1"/>
  <c r="AN57" i="1"/>
  <c r="AF55" i="1"/>
  <c r="AG55" i="1"/>
  <c r="AH55" i="1"/>
  <c r="AI55" i="1"/>
  <c r="AJ55" i="1"/>
  <c r="AK55" i="1"/>
  <c r="AL55" i="1"/>
  <c r="AM55" i="1"/>
  <c r="AF56" i="1"/>
  <c r="AG56" i="1"/>
  <c r="AH56" i="1"/>
  <c r="AI56" i="1"/>
  <c r="AJ56" i="1"/>
  <c r="AK56" i="1"/>
  <c r="AL56" i="1"/>
  <c r="AM56" i="1"/>
  <c r="AF57" i="1"/>
  <c r="AG57" i="1"/>
  <c r="AH57" i="1"/>
  <c r="AI57" i="1"/>
  <c r="AJ57" i="1"/>
  <c r="AK57" i="1"/>
  <c r="AL57" i="1"/>
  <c r="AM57" i="1"/>
  <c r="AG54" i="1"/>
  <c r="AH54" i="1"/>
  <c r="AI54" i="1"/>
  <c r="AJ54" i="1"/>
  <c r="AK54" i="1"/>
  <c r="AL54" i="1"/>
  <c r="AM54" i="1"/>
  <c r="Z55" i="1"/>
  <c r="AA55" i="1"/>
  <c r="AB55" i="1"/>
  <c r="BE55" i="1" s="1"/>
  <c r="BI55" i="1" s="1"/>
  <c r="AC55" i="1"/>
  <c r="AD55" i="1"/>
  <c r="AE55" i="1"/>
  <c r="Z56" i="1"/>
  <c r="AA56" i="1"/>
  <c r="AB56" i="1"/>
  <c r="AC56" i="1"/>
  <c r="AD56" i="1"/>
  <c r="AE56" i="1"/>
  <c r="Z57" i="1"/>
  <c r="AA57" i="1"/>
  <c r="AB57" i="1"/>
  <c r="AC57" i="1"/>
  <c r="AD57" i="1"/>
  <c r="AE57" i="1"/>
  <c r="AA54" i="1"/>
  <c r="AB54" i="1"/>
  <c r="AC54" i="1"/>
  <c r="AD54" i="1"/>
  <c r="AE54" i="1"/>
  <c r="Z54" i="1"/>
  <c r="AF54" i="1"/>
  <c r="S55" i="1"/>
  <c r="BK55" i="1" s="1"/>
  <c r="BL55" i="1" s="1"/>
  <c r="T55" i="1"/>
  <c r="BD55" i="1" s="1"/>
  <c r="BH55" i="1" s="1"/>
  <c r="U55" i="1"/>
  <c r="V55" i="1"/>
  <c r="W55" i="1"/>
  <c r="X55" i="1"/>
  <c r="Y55" i="1"/>
  <c r="S56" i="1"/>
  <c r="T56" i="1"/>
  <c r="U56" i="1"/>
  <c r="V56" i="1"/>
  <c r="W56" i="1"/>
  <c r="BE56" i="1" s="1"/>
  <c r="BI56" i="1" s="1"/>
  <c r="X56" i="1"/>
  <c r="Y56" i="1"/>
  <c r="S57" i="1"/>
  <c r="BD57" i="1" s="1"/>
  <c r="BH57" i="1" s="1"/>
  <c r="T57" i="1"/>
  <c r="U57" i="1"/>
  <c r="V57" i="1"/>
  <c r="BF57" i="1" s="1"/>
  <c r="BJ57" i="1" s="1"/>
  <c r="W57" i="1"/>
  <c r="X57" i="1"/>
  <c r="Y57" i="1"/>
  <c r="T54" i="1"/>
  <c r="U54" i="1"/>
  <c r="V54" i="1"/>
  <c r="W54" i="1"/>
  <c r="BE54" i="1" s="1"/>
  <c r="BI54" i="1" s="1"/>
  <c r="X54" i="1"/>
  <c r="Y54" i="1"/>
  <c r="S54" i="1"/>
  <c r="O55" i="1"/>
  <c r="P55" i="1"/>
  <c r="Q55" i="1"/>
  <c r="R55" i="1"/>
  <c r="O56" i="1"/>
  <c r="P56" i="1"/>
  <c r="Q56" i="1"/>
  <c r="R56" i="1"/>
  <c r="O57" i="1"/>
  <c r="P57" i="1"/>
  <c r="Q57" i="1"/>
  <c r="R57" i="1"/>
  <c r="P54" i="1"/>
  <c r="Q54" i="1"/>
  <c r="R54" i="1"/>
  <c r="H55" i="1"/>
  <c r="I55" i="1"/>
  <c r="J55" i="1"/>
  <c r="K55" i="1"/>
  <c r="L55" i="1"/>
  <c r="M55" i="1"/>
  <c r="N55" i="1"/>
  <c r="H56" i="1"/>
  <c r="I56" i="1"/>
  <c r="J56" i="1"/>
  <c r="K56" i="1"/>
  <c r="L56" i="1"/>
  <c r="M56" i="1"/>
  <c r="N56" i="1"/>
  <c r="H57" i="1"/>
  <c r="I57" i="1"/>
  <c r="J57" i="1"/>
  <c r="K57" i="1"/>
  <c r="L57" i="1"/>
  <c r="M57" i="1"/>
  <c r="N57" i="1"/>
  <c r="I54" i="1"/>
  <c r="J54" i="1"/>
  <c r="K54" i="1"/>
  <c r="L54" i="1"/>
  <c r="M54" i="1"/>
  <c r="N54" i="1"/>
  <c r="O54" i="1"/>
  <c r="H54" i="1"/>
  <c r="G54" i="1"/>
  <c r="G55" i="1"/>
  <c r="G56" i="1"/>
  <c r="G57" i="1"/>
  <c r="F54" i="1"/>
  <c r="F55" i="1"/>
  <c r="F56" i="1"/>
  <c r="F57" i="1"/>
  <c r="E54" i="1"/>
  <c r="E55" i="1"/>
  <c r="E56" i="1"/>
  <c r="E57" i="1"/>
  <c r="D54" i="1"/>
  <c r="BC54" i="1" s="1"/>
  <c r="BG54" i="1" s="1"/>
  <c r="D55" i="1"/>
  <c r="BC55" i="1" s="1"/>
  <c r="BG55" i="1" s="1"/>
  <c r="D56" i="1"/>
  <c r="D57" i="1"/>
  <c r="BK53" i="1"/>
  <c r="BL53" i="1" s="1"/>
  <c r="BF53" i="1"/>
  <c r="BJ53" i="1" s="1"/>
  <c r="AM53" i="1"/>
  <c r="AN53" i="1"/>
  <c r="AF53" i="1"/>
  <c r="AG53" i="1"/>
  <c r="AH53" i="1"/>
  <c r="AI53" i="1"/>
  <c r="AJ53" i="1"/>
  <c r="AK53" i="1"/>
  <c r="AL53" i="1"/>
  <c r="Y53" i="1"/>
  <c r="Z53" i="1"/>
  <c r="AA53" i="1"/>
  <c r="AB53" i="1"/>
  <c r="AC53" i="1"/>
  <c r="AD53" i="1"/>
  <c r="AE53" i="1"/>
  <c r="T53" i="1"/>
  <c r="U53" i="1"/>
  <c r="V53" i="1"/>
  <c r="W53" i="1"/>
  <c r="BE53" i="1" s="1"/>
  <c r="BI53" i="1" s="1"/>
  <c r="X53" i="1"/>
  <c r="S53" i="1"/>
  <c r="O53" i="1"/>
  <c r="P53" i="1"/>
  <c r="Q53" i="1"/>
  <c r="R53" i="1"/>
  <c r="I53" i="1"/>
  <c r="J53" i="1"/>
  <c r="K53" i="1"/>
  <c r="L53" i="1"/>
  <c r="M53" i="1"/>
  <c r="N53" i="1"/>
  <c r="E53" i="1"/>
  <c r="F53" i="1"/>
  <c r="G53" i="1"/>
  <c r="H53" i="1"/>
  <c r="D53" i="1"/>
  <c r="BC53" i="1" s="1"/>
  <c r="BG53" i="1" s="1"/>
  <c r="BH52" i="1"/>
  <c r="BF52" i="1"/>
  <c r="BJ52" i="1" s="1"/>
  <c r="BD52" i="1"/>
  <c r="AK52" i="1"/>
  <c r="AL52" i="1"/>
  <c r="AM52" i="1"/>
  <c r="AN52" i="1"/>
  <c r="AL51" i="1"/>
  <c r="AM51" i="1"/>
  <c r="AN51" i="1"/>
  <c r="AG52" i="1"/>
  <c r="AH52" i="1"/>
  <c r="AI52" i="1"/>
  <c r="AJ52" i="1"/>
  <c r="AH51" i="1"/>
  <c r="AI51" i="1"/>
  <c r="AJ51" i="1"/>
  <c r="AK51" i="1"/>
  <c r="Z52" i="1"/>
  <c r="AA52" i="1"/>
  <c r="AB52" i="1"/>
  <c r="AC52" i="1"/>
  <c r="AD52" i="1"/>
  <c r="AE52" i="1"/>
  <c r="AF52" i="1"/>
  <c r="AA51" i="1"/>
  <c r="AB51" i="1"/>
  <c r="AC51" i="1"/>
  <c r="AD51" i="1"/>
  <c r="AE51" i="1"/>
  <c r="AF51" i="1"/>
  <c r="AG51" i="1"/>
  <c r="S52" i="1"/>
  <c r="T52" i="1"/>
  <c r="U52" i="1"/>
  <c r="V52" i="1"/>
  <c r="BK52" i="1" s="1"/>
  <c r="BL52" i="1" s="1"/>
  <c r="W52" i="1"/>
  <c r="BE52" i="1" s="1"/>
  <c r="BI52" i="1" s="1"/>
  <c r="X52" i="1"/>
  <c r="Y52" i="1"/>
  <c r="T51" i="1"/>
  <c r="U51" i="1"/>
  <c r="V51" i="1"/>
  <c r="BF51" i="1" s="1"/>
  <c r="BJ51" i="1" s="1"/>
  <c r="W51" i="1"/>
  <c r="BE51" i="1" s="1"/>
  <c r="BI51" i="1" s="1"/>
  <c r="X51" i="1"/>
  <c r="Y51" i="1"/>
  <c r="Z51" i="1"/>
  <c r="S51" i="1"/>
  <c r="BK51" i="1" s="1"/>
  <c r="BL51" i="1" s="1"/>
  <c r="P51" i="1"/>
  <c r="Q51" i="1"/>
  <c r="R51" i="1"/>
  <c r="P52" i="1"/>
  <c r="Q52" i="1"/>
  <c r="R52" i="1"/>
  <c r="I51" i="1"/>
  <c r="J51" i="1"/>
  <c r="K51" i="1"/>
  <c r="L51" i="1"/>
  <c r="M51" i="1"/>
  <c r="N51" i="1"/>
  <c r="O51" i="1"/>
  <c r="I52" i="1"/>
  <c r="J52" i="1"/>
  <c r="K52" i="1"/>
  <c r="L52" i="1"/>
  <c r="M52" i="1"/>
  <c r="N52" i="1"/>
  <c r="O52" i="1"/>
  <c r="D52" i="1"/>
  <c r="E52" i="1"/>
  <c r="F52" i="1"/>
  <c r="G52" i="1"/>
  <c r="H52" i="1"/>
  <c r="E51" i="1"/>
  <c r="F51" i="1"/>
  <c r="G51" i="1"/>
  <c r="H51" i="1"/>
  <c r="D51" i="1"/>
  <c r="BC51" i="1" s="1"/>
  <c r="BG51" i="1" s="1"/>
  <c r="AN50" i="1"/>
  <c r="AG50" i="1"/>
  <c r="AH50" i="1"/>
  <c r="AI50" i="1"/>
  <c r="AJ50" i="1"/>
  <c r="AK50" i="1"/>
  <c r="AL50" i="1"/>
  <c r="AM50" i="1"/>
  <c r="AA50" i="1"/>
  <c r="AB50" i="1"/>
  <c r="AC50" i="1"/>
  <c r="AD50" i="1"/>
  <c r="AE50" i="1"/>
  <c r="AF50" i="1"/>
  <c r="U50" i="1"/>
  <c r="V50" i="1"/>
  <c r="BF50" i="1" s="1"/>
  <c r="BJ50" i="1" s="1"/>
  <c r="W50" i="1"/>
  <c r="X50" i="1"/>
  <c r="Y50" i="1"/>
  <c r="Z50" i="1"/>
  <c r="T50" i="1"/>
  <c r="S50" i="1"/>
  <c r="T49" i="1"/>
  <c r="U49" i="1"/>
  <c r="V49" i="1"/>
  <c r="W49" i="1"/>
  <c r="X49" i="1"/>
  <c r="Y49" i="1"/>
  <c r="L50" i="1"/>
  <c r="M50" i="1"/>
  <c r="N50" i="1"/>
  <c r="O50" i="1"/>
  <c r="P50" i="1"/>
  <c r="Q50" i="1"/>
  <c r="R50" i="1"/>
  <c r="E50" i="1"/>
  <c r="F50" i="1"/>
  <c r="G50" i="1"/>
  <c r="H50" i="1"/>
  <c r="I50" i="1"/>
  <c r="J50" i="1"/>
  <c r="K50" i="1"/>
  <c r="D50" i="1"/>
  <c r="AJ40" i="1"/>
  <c r="AK40" i="1"/>
  <c r="AL40" i="1"/>
  <c r="AM40" i="1"/>
  <c r="AN40" i="1"/>
  <c r="AJ41" i="1"/>
  <c r="AK41" i="1"/>
  <c r="AL41" i="1"/>
  <c r="AM41" i="1"/>
  <c r="AN41" i="1"/>
  <c r="AJ42" i="1"/>
  <c r="AK42" i="1"/>
  <c r="AL42" i="1"/>
  <c r="AM42" i="1"/>
  <c r="AN42" i="1"/>
  <c r="AJ43" i="1"/>
  <c r="AK43" i="1"/>
  <c r="AL43" i="1"/>
  <c r="AM43" i="1"/>
  <c r="AN43" i="1"/>
  <c r="AJ44" i="1"/>
  <c r="AK44" i="1"/>
  <c r="AL44" i="1"/>
  <c r="AM44" i="1"/>
  <c r="AN44" i="1"/>
  <c r="AJ45" i="1"/>
  <c r="AK45" i="1"/>
  <c r="AL45" i="1"/>
  <c r="AM45" i="1"/>
  <c r="AN45" i="1"/>
  <c r="AJ46" i="1"/>
  <c r="AK46" i="1"/>
  <c r="AL46" i="1"/>
  <c r="AM46" i="1"/>
  <c r="AN46" i="1"/>
  <c r="AJ47" i="1"/>
  <c r="AK47" i="1"/>
  <c r="AL47" i="1"/>
  <c r="AM47" i="1"/>
  <c r="AN47" i="1"/>
  <c r="AJ48" i="1"/>
  <c r="AK48" i="1"/>
  <c r="AL48" i="1"/>
  <c r="AM48" i="1"/>
  <c r="AN48" i="1"/>
  <c r="AJ49" i="1"/>
  <c r="AK49" i="1"/>
  <c r="AL49" i="1"/>
  <c r="AM49" i="1"/>
  <c r="AN49" i="1"/>
  <c r="AK39" i="1"/>
  <c r="AL39" i="1"/>
  <c r="AM39" i="1"/>
  <c r="AN39" i="1"/>
  <c r="AD40" i="1"/>
  <c r="AE40" i="1"/>
  <c r="AF40" i="1"/>
  <c r="AG40" i="1"/>
  <c r="AH40" i="1"/>
  <c r="AI40" i="1"/>
  <c r="AD41" i="1"/>
  <c r="AE41" i="1"/>
  <c r="AF41" i="1"/>
  <c r="AG41" i="1"/>
  <c r="AH41" i="1"/>
  <c r="AI41" i="1"/>
  <c r="AD42" i="1"/>
  <c r="AE42" i="1"/>
  <c r="AF42" i="1"/>
  <c r="AG42" i="1"/>
  <c r="AH42" i="1"/>
  <c r="AI42" i="1"/>
  <c r="AD43" i="1"/>
  <c r="AE43" i="1"/>
  <c r="AF43" i="1"/>
  <c r="AG43" i="1"/>
  <c r="AH43" i="1"/>
  <c r="AI43" i="1"/>
  <c r="AD44" i="1"/>
  <c r="AE44" i="1"/>
  <c r="AF44" i="1"/>
  <c r="AG44" i="1"/>
  <c r="AH44" i="1"/>
  <c r="AI44" i="1"/>
  <c r="AD45" i="1"/>
  <c r="AE45" i="1"/>
  <c r="AF45" i="1"/>
  <c r="AG45" i="1"/>
  <c r="AH45" i="1"/>
  <c r="AI45" i="1"/>
  <c r="AD46" i="1"/>
  <c r="AE46" i="1"/>
  <c r="AF46" i="1"/>
  <c r="AG46" i="1"/>
  <c r="AH46" i="1"/>
  <c r="AI46" i="1"/>
  <c r="AD47" i="1"/>
  <c r="AE47" i="1"/>
  <c r="AF47" i="1"/>
  <c r="AG47" i="1"/>
  <c r="AH47" i="1"/>
  <c r="AI47" i="1"/>
  <c r="AD48" i="1"/>
  <c r="AE48" i="1"/>
  <c r="AF48" i="1"/>
  <c r="AG48" i="1"/>
  <c r="AH48" i="1"/>
  <c r="AI48" i="1"/>
  <c r="AD49" i="1"/>
  <c r="AE49" i="1"/>
  <c r="AF49" i="1"/>
  <c r="AG49" i="1"/>
  <c r="AH49" i="1"/>
  <c r="AI49" i="1"/>
  <c r="AE39" i="1"/>
  <c r="AF39" i="1"/>
  <c r="AG39" i="1"/>
  <c r="AH39" i="1"/>
  <c r="AI39" i="1"/>
  <c r="AJ39" i="1"/>
  <c r="Y40" i="1"/>
  <c r="Z40" i="1"/>
  <c r="AA40" i="1"/>
  <c r="AB40" i="1"/>
  <c r="AC40" i="1"/>
  <c r="Y41" i="1"/>
  <c r="Z41" i="1"/>
  <c r="AA41" i="1"/>
  <c r="AB41" i="1"/>
  <c r="AC41" i="1"/>
  <c r="Y42" i="1"/>
  <c r="Z42" i="1"/>
  <c r="AA42" i="1"/>
  <c r="AB42" i="1"/>
  <c r="AC42" i="1"/>
  <c r="Y43" i="1"/>
  <c r="Z43" i="1"/>
  <c r="AA43" i="1"/>
  <c r="AB43" i="1"/>
  <c r="AC43" i="1"/>
  <c r="Y44" i="1"/>
  <c r="Z44" i="1"/>
  <c r="AA44" i="1"/>
  <c r="AB44" i="1"/>
  <c r="AC44" i="1"/>
  <c r="Y45" i="1"/>
  <c r="Z45" i="1"/>
  <c r="AA45" i="1"/>
  <c r="AB45" i="1"/>
  <c r="AC45" i="1"/>
  <c r="Y46" i="1"/>
  <c r="Z46" i="1"/>
  <c r="AA46" i="1"/>
  <c r="AB46" i="1"/>
  <c r="AC46" i="1"/>
  <c r="Y47" i="1"/>
  <c r="Z47" i="1"/>
  <c r="AA47" i="1"/>
  <c r="AB47" i="1"/>
  <c r="AC47" i="1"/>
  <c r="Y48" i="1"/>
  <c r="Z48" i="1"/>
  <c r="AA48" i="1"/>
  <c r="AB48" i="1"/>
  <c r="AC48" i="1"/>
  <c r="Z49" i="1"/>
  <c r="AA49" i="1"/>
  <c r="AB49" i="1"/>
  <c r="AC49" i="1"/>
  <c r="Z39" i="1"/>
  <c r="AA39" i="1"/>
  <c r="AB39" i="1"/>
  <c r="AC39" i="1"/>
  <c r="AD39" i="1"/>
  <c r="S40" i="1"/>
  <c r="T40" i="1"/>
  <c r="U40" i="1"/>
  <c r="BK40" i="1" s="1"/>
  <c r="BL40" i="1" s="1"/>
  <c r="V40" i="1"/>
  <c r="W40" i="1"/>
  <c r="X40" i="1"/>
  <c r="S41" i="1"/>
  <c r="T41" i="1"/>
  <c r="U41" i="1"/>
  <c r="V41" i="1"/>
  <c r="W41" i="1"/>
  <c r="BE41" i="1" s="1"/>
  <c r="BI41" i="1" s="1"/>
  <c r="X41" i="1"/>
  <c r="S42" i="1"/>
  <c r="T42" i="1"/>
  <c r="U42" i="1"/>
  <c r="V42" i="1"/>
  <c r="W42" i="1"/>
  <c r="X42" i="1"/>
  <c r="S43" i="1"/>
  <c r="T43" i="1"/>
  <c r="U43" i="1"/>
  <c r="V43" i="1"/>
  <c r="W43" i="1"/>
  <c r="BE43" i="1" s="1"/>
  <c r="BI43" i="1" s="1"/>
  <c r="X43" i="1"/>
  <c r="S44" i="1"/>
  <c r="T44" i="1"/>
  <c r="U44" i="1"/>
  <c r="BK44" i="1" s="1"/>
  <c r="BL44" i="1" s="1"/>
  <c r="V44" i="1"/>
  <c r="W44" i="1"/>
  <c r="X44" i="1"/>
  <c r="S45" i="1"/>
  <c r="T45" i="1"/>
  <c r="U45" i="1"/>
  <c r="V45" i="1"/>
  <c r="W45" i="1"/>
  <c r="BE45" i="1" s="1"/>
  <c r="BI45" i="1" s="1"/>
  <c r="X45" i="1"/>
  <c r="S46" i="1"/>
  <c r="T46" i="1"/>
  <c r="U46" i="1"/>
  <c r="V46" i="1"/>
  <c r="W46" i="1"/>
  <c r="X46" i="1"/>
  <c r="S47" i="1"/>
  <c r="T47" i="1"/>
  <c r="U47" i="1"/>
  <c r="V47" i="1"/>
  <c r="W47" i="1"/>
  <c r="BE47" i="1" s="1"/>
  <c r="BI47" i="1" s="1"/>
  <c r="X47" i="1"/>
  <c r="S48" i="1"/>
  <c r="T48" i="1"/>
  <c r="U48" i="1"/>
  <c r="BK48" i="1" s="1"/>
  <c r="BL48" i="1" s="1"/>
  <c r="V48" i="1"/>
  <c r="W48" i="1"/>
  <c r="X48" i="1"/>
  <c r="S49" i="1"/>
  <c r="T39" i="1"/>
  <c r="U39" i="1"/>
  <c r="V39" i="1"/>
  <c r="W39" i="1"/>
  <c r="BE39" i="1" s="1"/>
  <c r="BI39" i="1" s="1"/>
  <c r="X39" i="1"/>
  <c r="Y39" i="1"/>
  <c r="S39" i="1"/>
  <c r="P40" i="1"/>
  <c r="Q40" i="1"/>
  <c r="R40" i="1"/>
  <c r="P41" i="1"/>
  <c r="Q41" i="1"/>
  <c r="R41" i="1"/>
  <c r="P42" i="1"/>
  <c r="Q42" i="1"/>
  <c r="R42" i="1"/>
  <c r="P43" i="1"/>
  <c r="Q43" i="1"/>
  <c r="R43" i="1"/>
  <c r="P44" i="1"/>
  <c r="Q44" i="1"/>
  <c r="R44" i="1"/>
  <c r="P45" i="1"/>
  <c r="Q45" i="1"/>
  <c r="R45" i="1"/>
  <c r="P46" i="1"/>
  <c r="Q46" i="1"/>
  <c r="R46" i="1"/>
  <c r="P47" i="1"/>
  <c r="Q47" i="1"/>
  <c r="R47" i="1"/>
  <c r="P48" i="1"/>
  <c r="Q48" i="1"/>
  <c r="R48" i="1"/>
  <c r="P49" i="1"/>
  <c r="Q49" i="1"/>
  <c r="R49" i="1"/>
  <c r="Q39" i="1"/>
  <c r="R39" i="1"/>
  <c r="J40" i="1"/>
  <c r="K40" i="1"/>
  <c r="L40" i="1"/>
  <c r="M40" i="1"/>
  <c r="N40" i="1"/>
  <c r="O40" i="1"/>
  <c r="J41" i="1"/>
  <c r="K41" i="1"/>
  <c r="L41" i="1"/>
  <c r="M41" i="1"/>
  <c r="N41" i="1"/>
  <c r="O41" i="1"/>
  <c r="J42" i="1"/>
  <c r="K42" i="1"/>
  <c r="L42" i="1"/>
  <c r="M42" i="1"/>
  <c r="N42" i="1"/>
  <c r="O42" i="1"/>
  <c r="J43" i="1"/>
  <c r="K43" i="1"/>
  <c r="L43" i="1"/>
  <c r="M43" i="1"/>
  <c r="N43" i="1"/>
  <c r="O43" i="1"/>
  <c r="J44" i="1"/>
  <c r="K44" i="1"/>
  <c r="L44" i="1"/>
  <c r="M44" i="1"/>
  <c r="N44" i="1"/>
  <c r="O44" i="1"/>
  <c r="J45" i="1"/>
  <c r="K45" i="1"/>
  <c r="L45" i="1"/>
  <c r="M45" i="1"/>
  <c r="N45" i="1"/>
  <c r="O45" i="1"/>
  <c r="J46" i="1"/>
  <c r="K46" i="1"/>
  <c r="L46" i="1"/>
  <c r="M46" i="1"/>
  <c r="N46" i="1"/>
  <c r="O46" i="1"/>
  <c r="J47" i="1"/>
  <c r="K47" i="1"/>
  <c r="L47" i="1"/>
  <c r="M47" i="1"/>
  <c r="N47" i="1"/>
  <c r="O47" i="1"/>
  <c r="J48" i="1"/>
  <c r="K48" i="1"/>
  <c r="L48" i="1"/>
  <c r="M48" i="1"/>
  <c r="N48" i="1"/>
  <c r="O48" i="1"/>
  <c r="J49" i="1"/>
  <c r="K49" i="1"/>
  <c r="L49" i="1"/>
  <c r="M49" i="1"/>
  <c r="N49" i="1"/>
  <c r="O49" i="1"/>
  <c r="K39" i="1"/>
  <c r="L39" i="1"/>
  <c r="M39" i="1"/>
  <c r="N39" i="1"/>
  <c r="O39" i="1"/>
  <c r="P39" i="1"/>
  <c r="D40" i="1"/>
  <c r="E40" i="1"/>
  <c r="F40" i="1"/>
  <c r="G40" i="1"/>
  <c r="H40" i="1"/>
  <c r="I40" i="1"/>
  <c r="D41" i="1"/>
  <c r="BC41" i="1" s="1"/>
  <c r="BG41" i="1" s="1"/>
  <c r="E41" i="1"/>
  <c r="F41" i="1"/>
  <c r="G41" i="1"/>
  <c r="H41" i="1"/>
  <c r="I41" i="1"/>
  <c r="D42" i="1"/>
  <c r="E42" i="1"/>
  <c r="F42" i="1"/>
  <c r="G42" i="1"/>
  <c r="H42" i="1"/>
  <c r="I42" i="1"/>
  <c r="D43" i="1"/>
  <c r="E43" i="1"/>
  <c r="F43" i="1"/>
  <c r="G43" i="1"/>
  <c r="H43" i="1"/>
  <c r="I43" i="1"/>
  <c r="D44" i="1"/>
  <c r="E44" i="1"/>
  <c r="F44" i="1"/>
  <c r="G44" i="1"/>
  <c r="H44" i="1"/>
  <c r="I44" i="1"/>
  <c r="D45" i="1"/>
  <c r="E45" i="1"/>
  <c r="F45" i="1"/>
  <c r="G45" i="1"/>
  <c r="H45" i="1"/>
  <c r="I45" i="1"/>
  <c r="D46" i="1"/>
  <c r="E46" i="1"/>
  <c r="F46" i="1"/>
  <c r="G46" i="1"/>
  <c r="H46" i="1"/>
  <c r="I46" i="1"/>
  <c r="D47" i="1"/>
  <c r="BC47" i="1" s="1"/>
  <c r="BG47" i="1" s="1"/>
  <c r="E47" i="1"/>
  <c r="F47" i="1"/>
  <c r="G47" i="1"/>
  <c r="H47" i="1"/>
  <c r="I47" i="1"/>
  <c r="D48" i="1"/>
  <c r="E48" i="1"/>
  <c r="F48" i="1"/>
  <c r="G48" i="1"/>
  <c r="H48" i="1"/>
  <c r="I48" i="1"/>
  <c r="D49" i="1"/>
  <c r="E49" i="1"/>
  <c r="F49" i="1"/>
  <c r="G49" i="1"/>
  <c r="H49" i="1"/>
  <c r="I49" i="1"/>
  <c r="E39" i="1"/>
  <c r="F39" i="1"/>
  <c r="G39" i="1"/>
  <c r="H39" i="1"/>
  <c r="I39" i="1"/>
  <c r="J39" i="1"/>
  <c r="D39" i="1"/>
  <c r="BC39" i="1" s="1"/>
  <c r="BG39" i="1" s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S35" i="1"/>
  <c r="T35" i="1"/>
  <c r="U35" i="1"/>
  <c r="V35" i="1"/>
  <c r="BF35" i="1" s="1"/>
  <c r="BJ35" i="1" s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S36" i="1"/>
  <c r="BK36" i="1" s="1"/>
  <c r="BL36" i="1" s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I32" i="1"/>
  <c r="AJ32" i="1"/>
  <c r="AK32" i="1"/>
  <c r="AL32" i="1"/>
  <c r="AM32" i="1"/>
  <c r="AN32" i="1"/>
  <c r="AA32" i="1"/>
  <c r="AB32" i="1"/>
  <c r="AC32" i="1"/>
  <c r="AD32" i="1"/>
  <c r="AE32" i="1"/>
  <c r="AF32" i="1"/>
  <c r="AG32" i="1"/>
  <c r="AH32" i="1"/>
  <c r="T32" i="1"/>
  <c r="U32" i="1"/>
  <c r="V32" i="1"/>
  <c r="W32" i="1"/>
  <c r="X32" i="1"/>
  <c r="Y32" i="1"/>
  <c r="Z32" i="1"/>
  <c r="S32" i="1"/>
  <c r="R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Q32" i="1"/>
  <c r="J32" i="1"/>
  <c r="K32" i="1"/>
  <c r="L32" i="1"/>
  <c r="M32" i="1"/>
  <c r="N32" i="1"/>
  <c r="O32" i="1"/>
  <c r="P32" i="1"/>
  <c r="E32" i="1"/>
  <c r="F32" i="1"/>
  <c r="G32" i="1"/>
  <c r="H32" i="1"/>
  <c r="I32" i="1"/>
  <c r="D32" i="1"/>
  <c r="BC37" i="1" l="1"/>
  <c r="BG37" i="1" s="1"/>
  <c r="BC49" i="1"/>
  <c r="BG49" i="1" s="1"/>
  <c r="BC43" i="1"/>
  <c r="BG43" i="1" s="1"/>
  <c r="BD41" i="1"/>
  <c r="BH41" i="1" s="1"/>
  <c r="BK41" i="1"/>
  <c r="BL41" i="1" s="1"/>
  <c r="BC35" i="1"/>
  <c r="BG35" i="1" s="1"/>
  <c r="BD32" i="1"/>
  <c r="BH32" i="1" s="1"/>
  <c r="BK32" i="1"/>
  <c r="BL32" i="1" s="1"/>
  <c r="BE32" i="1"/>
  <c r="BI32" i="1" s="1"/>
  <c r="BF38" i="1"/>
  <c r="BJ38" i="1" s="1"/>
  <c r="BF36" i="1"/>
  <c r="BJ36" i="1" s="1"/>
  <c r="BF34" i="1"/>
  <c r="BJ34" i="1" s="1"/>
  <c r="BC48" i="1"/>
  <c r="BG48" i="1" s="1"/>
  <c r="BC46" i="1"/>
  <c r="BG46" i="1" s="1"/>
  <c r="BC44" i="1"/>
  <c r="BG44" i="1" s="1"/>
  <c r="BC42" i="1"/>
  <c r="BG42" i="1" s="1"/>
  <c r="BC40" i="1"/>
  <c r="BG40" i="1" s="1"/>
  <c r="BK50" i="1"/>
  <c r="BL50" i="1" s="1"/>
  <c r="BC56" i="1"/>
  <c r="BG56" i="1" s="1"/>
  <c r="BE57" i="1"/>
  <c r="BI57" i="1" s="1"/>
  <c r="BF56" i="1"/>
  <c r="BJ56" i="1" s="1"/>
  <c r="BD47" i="1"/>
  <c r="BH47" i="1" s="1"/>
  <c r="BK47" i="1"/>
  <c r="BL47" i="1" s="1"/>
  <c r="BD45" i="1"/>
  <c r="BH45" i="1" s="1"/>
  <c r="BK45" i="1"/>
  <c r="BL45" i="1" s="1"/>
  <c r="BD43" i="1"/>
  <c r="BH43" i="1" s="1"/>
  <c r="BK43" i="1"/>
  <c r="BL43" i="1" s="1"/>
  <c r="BC36" i="1"/>
  <c r="BG36" i="1" s="1"/>
  <c r="BF32" i="1"/>
  <c r="BJ32" i="1" s="1"/>
  <c r="BE37" i="1"/>
  <c r="BI37" i="1" s="1"/>
  <c r="BD37" i="1"/>
  <c r="BH37" i="1" s="1"/>
  <c r="BK37" i="1"/>
  <c r="BL37" i="1" s="1"/>
  <c r="BE35" i="1"/>
  <c r="BI35" i="1" s="1"/>
  <c r="BD35" i="1"/>
  <c r="BH35" i="1" s="1"/>
  <c r="BK35" i="1"/>
  <c r="BL35" i="1" s="1"/>
  <c r="BE33" i="1"/>
  <c r="BI33" i="1" s="1"/>
  <c r="BD33" i="1"/>
  <c r="BH33" i="1" s="1"/>
  <c r="BK33" i="1"/>
  <c r="BL33" i="1" s="1"/>
  <c r="BF37" i="1"/>
  <c r="BJ37" i="1" s="1"/>
  <c r="BK41" i="2"/>
  <c r="BL41" i="2" s="1"/>
  <c r="BC33" i="1"/>
  <c r="BG33" i="1" s="1"/>
  <c r="BF33" i="1"/>
  <c r="BJ33" i="1" s="1"/>
  <c r="BC45" i="1"/>
  <c r="BG45" i="1" s="1"/>
  <c r="BD49" i="1"/>
  <c r="BH49" i="1" s="1"/>
  <c r="BK49" i="1"/>
  <c r="BL49" i="1" s="1"/>
  <c r="BK37" i="2"/>
  <c r="BL37" i="2" s="1"/>
  <c r="BC32" i="1"/>
  <c r="BG32" i="1" s="1"/>
  <c r="BC38" i="1"/>
  <c r="BG38" i="1" s="1"/>
  <c r="BC34" i="1"/>
  <c r="BG34" i="1" s="1"/>
  <c r="BE38" i="1"/>
  <c r="BI38" i="1" s="1"/>
  <c r="BD38" i="1"/>
  <c r="BH38" i="1" s="1"/>
  <c r="BK38" i="1"/>
  <c r="BL38" i="1" s="1"/>
  <c r="BE36" i="1"/>
  <c r="BI36" i="1" s="1"/>
  <c r="BD36" i="1"/>
  <c r="BH36" i="1" s="1"/>
  <c r="BE34" i="1"/>
  <c r="BI34" i="1" s="1"/>
  <c r="BD34" i="1"/>
  <c r="BH34" i="1" s="1"/>
  <c r="BK34" i="1"/>
  <c r="BL34" i="1" s="1"/>
  <c r="BD39" i="1"/>
  <c r="BH39" i="1" s="1"/>
  <c r="BK39" i="1"/>
  <c r="BL39" i="1" s="1"/>
  <c r="BF39" i="1"/>
  <c r="BJ39" i="1" s="1"/>
  <c r="BF47" i="1"/>
  <c r="BJ47" i="1" s="1"/>
  <c r="BF45" i="1"/>
  <c r="BJ45" i="1" s="1"/>
  <c r="BC52" i="1"/>
  <c r="BG52" i="1" s="1"/>
  <c r="BD53" i="1"/>
  <c r="BH53" i="1" s="1"/>
  <c r="BC57" i="1"/>
  <c r="BG57" i="1" s="1"/>
  <c r="BD54" i="1"/>
  <c r="BH54" i="1" s="1"/>
  <c r="BF54" i="1"/>
  <c r="BJ54" i="1" s="1"/>
  <c r="BK56" i="1"/>
  <c r="BL56" i="1" s="1"/>
  <c r="BF48" i="1"/>
  <c r="BJ48" i="1" s="1"/>
  <c r="BF46" i="1"/>
  <c r="BJ46" i="1" s="1"/>
  <c r="BF44" i="1"/>
  <c r="BJ44" i="1" s="1"/>
  <c r="BF42" i="1"/>
  <c r="BJ42" i="1" s="1"/>
  <c r="BF40" i="1"/>
  <c r="BJ40" i="1" s="1"/>
  <c r="BF49" i="1"/>
  <c r="BJ49" i="1" s="1"/>
  <c r="BE50" i="1"/>
  <c r="BI50" i="1" s="1"/>
  <c r="BD56" i="1"/>
  <c r="BH56" i="1" s="1"/>
  <c r="BE32" i="2"/>
  <c r="BI32" i="2" s="1"/>
  <c r="BF43" i="1"/>
  <c r="BJ43" i="1" s="1"/>
  <c r="BF41" i="1"/>
  <c r="BJ41" i="1" s="1"/>
  <c r="BC50" i="1"/>
  <c r="BG50" i="1" s="1"/>
  <c r="BD50" i="1"/>
  <c r="BH50" i="1" s="1"/>
  <c r="BD51" i="1"/>
  <c r="BH51" i="1" s="1"/>
  <c r="BK57" i="1"/>
  <c r="BL57" i="1" s="1"/>
  <c r="BE48" i="1"/>
  <c r="BI48" i="1" s="1"/>
  <c r="BD48" i="1"/>
  <c r="BH48" i="1" s="1"/>
  <c r="BE46" i="1"/>
  <c r="BI46" i="1" s="1"/>
  <c r="BD46" i="1"/>
  <c r="BH46" i="1" s="1"/>
  <c r="BE44" i="1"/>
  <c r="BI44" i="1" s="1"/>
  <c r="BD44" i="1"/>
  <c r="BH44" i="1" s="1"/>
  <c r="BE42" i="1"/>
  <c r="BI42" i="1" s="1"/>
  <c r="BD42" i="1"/>
  <c r="BH42" i="1" s="1"/>
  <c r="BE40" i="1"/>
  <c r="BI40" i="1" s="1"/>
  <c r="BD40" i="1"/>
  <c r="BH40" i="1" s="1"/>
  <c r="BE49" i="1"/>
  <c r="BI49" i="1" s="1"/>
  <c r="BK46" i="1"/>
  <c r="BL46" i="1" s="1"/>
  <c r="BK42" i="1"/>
  <c r="BL42" i="1" s="1"/>
  <c r="BF32" i="2"/>
  <c r="BJ32" i="2" s="1"/>
  <c r="BC34" i="2"/>
  <c r="BG34" i="2" s="1"/>
  <c r="BK35" i="2"/>
  <c r="BL35" i="2" s="1"/>
  <c r="BE35" i="2"/>
  <c r="BI35" i="2" s="1"/>
  <c r="BF36" i="2"/>
  <c r="BJ36" i="2" s="1"/>
  <c r="BC38" i="2"/>
  <c r="BG38" i="2" s="1"/>
  <c r="BK39" i="2"/>
  <c r="BL39" i="2" s="1"/>
  <c r="BE39" i="2"/>
  <c r="BI39" i="2" s="1"/>
  <c r="BF40" i="2"/>
  <c r="BJ40" i="2" s="1"/>
  <c r="BC42" i="2"/>
  <c r="BG42" i="2" s="1"/>
  <c r="BK43" i="2"/>
  <c r="BL43" i="2" s="1"/>
  <c r="BE43" i="2"/>
  <c r="BI43" i="2" s="1"/>
  <c r="BF44" i="2"/>
  <c r="BJ44" i="2" s="1"/>
  <c r="BC46" i="2"/>
  <c r="BG46" i="2" s="1"/>
  <c r="BK47" i="2"/>
  <c r="BL47" i="2" s="1"/>
  <c r="BE47" i="2"/>
  <c r="BI47" i="2" s="1"/>
  <c r="BF48" i="2"/>
  <c r="BJ48" i="2" s="1"/>
  <c r="BC50" i="2"/>
  <c r="BG50" i="2" s="1"/>
  <c r="BK51" i="2"/>
  <c r="BL51" i="2" s="1"/>
  <c r="BE51" i="2"/>
  <c r="BI51" i="2" s="1"/>
  <c r="BF52" i="2"/>
  <c r="BJ52" i="2" s="1"/>
  <c r="BC54" i="2"/>
  <c r="BG54" i="2" s="1"/>
  <c r="BK55" i="2"/>
  <c r="BL55" i="2" s="1"/>
  <c r="BE55" i="2"/>
  <c r="BI55" i="2" s="1"/>
  <c r="BF56" i="2"/>
  <c r="BJ56" i="2" s="1"/>
  <c r="BC33" i="2"/>
  <c r="BG33" i="2" s="1"/>
  <c r="BF33" i="2"/>
  <c r="BJ33" i="2" s="1"/>
  <c r="BD34" i="2"/>
  <c r="BH34" i="2" s="1"/>
  <c r="BE34" i="2"/>
  <c r="BI34" i="2" s="1"/>
  <c r="BC35" i="2"/>
  <c r="BG35" i="2" s="1"/>
  <c r="BF35" i="2"/>
  <c r="BJ35" i="2" s="1"/>
  <c r="BD36" i="2"/>
  <c r="BH36" i="2" s="1"/>
  <c r="BE36" i="2"/>
  <c r="BI36" i="2" s="1"/>
  <c r="BC37" i="2"/>
  <c r="BG37" i="2" s="1"/>
  <c r="BF37" i="2"/>
  <c r="BJ37" i="2" s="1"/>
  <c r="BD38" i="2"/>
  <c r="BH38" i="2" s="1"/>
  <c r="BE38" i="2"/>
  <c r="BI38" i="2" s="1"/>
  <c r="BC39" i="2"/>
  <c r="BG39" i="2" s="1"/>
  <c r="BF39" i="2"/>
  <c r="BJ39" i="2" s="1"/>
  <c r="BD40" i="2"/>
  <c r="BH40" i="2" s="1"/>
  <c r="BE40" i="2"/>
  <c r="BI40" i="2" s="1"/>
  <c r="BC41" i="2"/>
  <c r="BG41" i="2" s="1"/>
  <c r="BF41" i="2"/>
  <c r="BJ41" i="2" s="1"/>
  <c r="BD42" i="2"/>
  <c r="BH42" i="2" s="1"/>
  <c r="BE42" i="2"/>
  <c r="BI42" i="2" s="1"/>
  <c r="BC43" i="2"/>
  <c r="BG43" i="2" s="1"/>
  <c r="BF43" i="2"/>
  <c r="BJ43" i="2" s="1"/>
  <c r="BD44" i="2"/>
  <c r="BH44" i="2" s="1"/>
  <c r="BE44" i="2"/>
  <c r="BI44" i="2" s="1"/>
  <c r="BC45" i="2"/>
  <c r="BG45" i="2" s="1"/>
  <c r="BF45" i="2"/>
  <c r="BJ45" i="2" s="1"/>
  <c r="BD46" i="2"/>
  <c r="BH46" i="2" s="1"/>
  <c r="BE46" i="2"/>
  <c r="BI46" i="2" s="1"/>
  <c r="BC47" i="2"/>
  <c r="BG47" i="2" s="1"/>
  <c r="BF47" i="2"/>
  <c r="BJ47" i="2" s="1"/>
  <c r="BD48" i="2"/>
  <c r="BH48" i="2" s="1"/>
  <c r="BE48" i="2"/>
  <c r="BI48" i="2" s="1"/>
  <c r="BC49" i="2"/>
  <c r="BG49" i="2" s="1"/>
  <c r="BF49" i="2"/>
  <c r="BJ49" i="2" s="1"/>
  <c r="BD50" i="2"/>
  <c r="BH50" i="2" s="1"/>
  <c r="BE50" i="2"/>
  <c r="BI50" i="2" s="1"/>
  <c r="BC51" i="2"/>
  <c r="BG51" i="2" s="1"/>
  <c r="BF51" i="2"/>
  <c r="BJ51" i="2" s="1"/>
  <c r="BD52" i="2"/>
  <c r="BH52" i="2" s="1"/>
  <c r="BE52" i="2"/>
  <c r="BI52" i="2" s="1"/>
  <c r="BC53" i="2"/>
  <c r="BG53" i="2" s="1"/>
  <c r="BF53" i="2"/>
  <c r="BJ53" i="2" s="1"/>
  <c r="BD54" i="2"/>
  <c r="BH54" i="2" s="1"/>
  <c r="BE54" i="2"/>
  <c r="BI54" i="2" s="1"/>
  <c r="BC55" i="2"/>
  <c r="BG55" i="2" s="1"/>
  <c r="BF55" i="2"/>
  <c r="BJ55" i="2" s="1"/>
  <c r="BD56" i="2"/>
  <c r="BH56" i="2" s="1"/>
  <c r="BE56" i="2"/>
  <c r="BI56" i="2" s="1"/>
  <c r="BC57" i="2"/>
  <c r="BG57" i="2" s="1"/>
  <c r="BF57" i="2"/>
  <c r="BJ57" i="2" s="1"/>
  <c r="BD32" i="2"/>
  <c r="BH32" i="2" s="1"/>
  <c r="BK32" i="2"/>
  <c r="BL32" i="2" s="1"/>
  <c r="BD33" i="2"/>
  <c r="BH33" i="2" s="1"/>
  <c r="BK34" i="2"/>
  <c r="BL34" i="2" s="1"/>
  <c r="BD35" i="2"/>
  <c r="BH35" i="2" s="1"/>
  <c r="BK36" i="2"/>
  <c r="BL36" i="2" s="1"/>
  <c r="BD37" i="2"/>
  <c r="BH37" i="2" s="1"/>
  <c r="BK38" i="2"/>
  <c r="BL38" i="2" s="1"/>
  <c r="BD39" i="2"/>
  <c r="BH39" i="2" s="1"/>
  <c r="BK40" i="2"/>
  <c r="BL40" i="2" s="1"/>
  <c r="BD41" i="2"/>
  <c r="BH41" i="2" s="1"/>
  <c r="BK42" i="2"/>
  <c r="BL42" i="2" s="1"/>
  <c r="BD43" i="2"/>
  <c r="BH43" i="2" s="1"/>
  <c r="BK44" i="2"/>
  <c r="BL44" i="2" s="1"/>
  <c r="BD45" i="2"/>
  <c r="BH45" i="2" s="1"/>
  <c r="BK46" i="2"/>
  <c r="BL46" i="2" s="1"/>
  <c r="BD47" i="2"/>
  <c r="BH47" i="2" s="1"/>
  <c r="BK48" i="2"/>
  <c r="BL48" i="2" s="1"/>
  <c r="BD49" i="2"/>
  <c r="BH49" i="2" s="1"/>
  <c r="BK50" i="2"/>
  <c r="BL50" i="2" s="1"/>
  <c r="BD51" i="2"/>
  <c r="BH51" i="2" s="1"/>
  <c r="BK52" i="2"/>
  <c r="BL52" i="2" s="1"/>
  <c r="BD53" i="2"/>
  <c r="BH53" i="2" s="1"/>
  <c r="BK54" i="2"/>
  <c r="BL54" i="2" s="1"/>
  <c r="BD55" i="2"/>
  <c r="BH55" i="2" s="1"/>
  <c r="BK56" i="2"/>
  <c r="BL56" i="2" s="1"/>
  <c r="BD57" i="2"/>
  <c r="BH57" i="2" s="1"/>
</calcChain>
</file>

<file path=xl/sharedStrings.xml><?xml version="1.0" encoding="utf-8"?>
<sst xmlns="http://schemas.openxmlformats.org/spreadsheetml/2006/main" count="3398" uniqueCount="201">
  <si>
    <t>Отметка времени</t>
  </si>
  <si>
    <t>Ваш псевдоним</t>
  </si>
  <si>
    <t>Ваш возраст</t>
  </si>
  <si>
    <t xml:space="preserve">1. Я стремлюсь изучить себя                         </t>
  </si>
  <si>
    <t>2. Я оставляю время для развития, как бы ни был занят работой и домашними делами</t>
  </si>
  <si>
    <t>3. Препятствия стимулируют мою активность</t>
  </si>
  <si>
    <t>4.	Я ищу обратную связь, так как это помогает мне узнать и оценить себя</t>
  </si>
  <si>
    <t>5.	Я рефлексирую свою деятельность, выделяю для этого время</t>
  </si>
  <si>
    <t>6.	Я анализирую свои чувства и опыт</t>
  </si>
  <si>
    <t>7.	Я много читаю</t>
  </si>
  <si>
    <t>8.	Я активно дискутирую по интересующим меня вопросам</t>
  </si>
  <si>
    <t>9.	Я верю в свои возможности</t>
  </si>
  <si>
    <t>10.	Я стремлюсь быть более открытым человеком</t>
  </si>
  <si>
    <t>11.	Я осознаю то влияние, которое оказывают на меня окружающие люди</t>
  </si>
  <si>
    <t>12.	Я управляю своим профессиональным развитием и получаю положительные результаты</t>
  </si>
  <si>
    <t>13.	Я получаю удовольствие от освоения нового</t>
  </si>
  <si>
    <t>14.	Возрастающая ответственность не пугает меня</t>
  </si>
  <si>
    <t>15.	Я положительно отнесся бы к продвижению по службе</t>
  </si>
  <si>
    <t xml:space="preserve">16. Я чувствую себя эмоционально опустошенным                         </t>
  </si>
  <si>
    <t>17. После работы я чувствую себя, как "выжатый лимон"</t>
  </si>
  <si>
    <t xml:space="preserve">18. Утром я чувствую усталость и не испытываю желания идти на работу     </t>
  </si>
  <si>
    <t xml:space="preserve">19. Я хорошо понимаю, что чувствуют мои коллеги (и подчиненные) и стараюсь учитывать это в интересах дела       </t>
  </si>
  <si>
    <t xml:space="preserve">20. Я чувствую, что общаюсь с некоторыми коллегами (и подчиненными), как с предметами (без теплоты и расположения к ним)                  </t>
  </si>
  <si>
    <t xml:space="preserve">21. После работы на некоторое время мне хочется уединиться от всех и от всего                                </t>
  </si>
  <si>
    <t xml:space="preserve">22. Я умею находить правильное решение в конфликтных ситуациях, возникающих при общении с коллегами              </t>
  </si>
  <si>
    <t xml:space="preserve">23. Я чувствую угнетенность и апатию  </t>
  </si>
  <si>
    <t xml:space="preserve">24. Я уверена, что моя работа нужна людям                                </t>
  </si>
  <si>
    <t xml:space="preserve">25. В последнее время я стала более черствой по отношению к тем людям, с кем работаю                          </t>
  </si>
  <si>
    <t xml:space="preserve">26. Я замечаю, что моя работа ожесточает меня                      </t>
  </si>
  <si>
    <t xml:space="preserve">27. У меня много планов на будущее, и я верю в их осуществление            </t>
  </si>
  <si>
    <t xml:space="preserve">28. Моя работа все больше меня разочаровывает                       </t>
  </si>
  <si>
    <t>29. Мне кажется, что я слишком много работаю</t>
  </si>
  <si>
    <t xml:space="preserve">30. Бывает, что мне действительно безразлично то, что происходит с некоторыми моими коллегами и подчиненными                         </t>
  </si>
  <si>
    <t xml:space="preserve">31. Мне хочется уединиться и отдохнуть от всех и от всего  </t>
  </si>
  <si>
    <t xml:space="preserve">32. Я легко могу создать атмосферу доброжелательности и сотрудничества в коллективе                           </t>
  </si>
  <si>
    <t xml:space="preserve">33. Во время работы я чувствую приятное оживление                   </t>
  </si>
  <si>
    <t xml:space="preserve">34. Благодаря своей работе я уже сделала в жизни много действительно ценного                              </t>
  </si>
  <si>
    <t xml:space="preserve">35. Я чувствую потерю интереса и равнодушие ко многому, что радовало меня в моей работе                   </t>
  </si>
  <si>
    <t xml:space="preserve">36. На работе я спокойно справляюсь с эмоциональными проблемами            </t>
  </si>
  <si>
    <t xml:space="preserve">37. В последнее время мне кажется, что коллеги (и подчиненные) все чаще перекладывают на меня груз своих проблем и обязанностей               </t>
  </si>
  <si>
    <t>38. Что для Вас "здоровье"?</t>
  </si>
  <si>
    <t>39. Считаете ли Вы себя здоровым?</t>
  </si>
  <si>
    <t>40. Сталкиваетесь ли Вы со стрессовыми ситуациями не только на работе, но и в домашней обстановке?</t>
  </si>
  <si>
    <t>41. Считаете ли Вы, что физическое здоровье связано с психическим благополучием?</t>
  </si>
  <si>
    <t>42. Нуждаетесь ли Вы в дополнительной информации и мероприятиях в области сохранения и укрепления здоровья?</t>
  </si>
  <si>
    <t>43. Сколько часов в сутки Вы спите (в среднем)?</t>
  </si>
  <si>
    <t xml:space="preserve">44. Сколько воды Вы выпиваете за день (в среднем)? </t>
  </si>
  <si>
    <t xml:space="preserve">45. Сколько часов в неделю Вы уделяете физическим упражнениям (уборка и прогулка до работы не считаются) </t>
  </si>
  <si>
    <t>46. Какие физические упражнения Вы предпочитаете?</t>
  </si>
  <si>
    <t xml:space="preserve">47. Практикуете ли Вы медитации? </t>
  </si>
  <si>
    <t>48. Знакомы ли Вы с методами саморегуляции?</t>
  </si>
  <si>
    <t>49. Какие методы саморегуляции Вам известны?</t>
  </si>
  <si>
    <t>50. Ваши пожелания администрации МБУ "Киришский центр МППС" на грядущий учебный год</t>
  </si>
  <si>
    <t>Капуста</t>
  </si>
  <si>
    <t>Однозначно да</t>
  </si>
  <si>
    <t>Скорее да, чем нет</t>
  </si>
  <si>
    <t>И да, и нет</t>
  </si>
  <si>
    <t>Скорее нет</t>
  </si>
  <si>
    <t>Иногда</t>
  </si>
  <si>
    <t>Часто</t>
  </si>
  <si>
    <t>Очень часто</t>
  </si>
  <si>
    <t>Очень редко</t>
  </si>
  <si>
    <t>Каждый день</t>
  </si>
  <si>
    <t>Бодрость, энергия, отсутствие болезней</t>
  </si>
  <si>
    <t>В целом да, есть небольшие проблемы</t>
  </si>
  <si>
    <t>Ежедневно</t>
  </si>
  <si>
    <t>Да</t>
  </si>
  <si>
    <t>5-6</t>
  </si>
  <si>
    <t>3 л</t>
  </si>
  <si>
    <t>2-4 часа</t>
  </si>
  <si>
    <t>йога</t>
  </si>
  <si>
    <t>Да, изредка</t>
  </si>
  <si>
    <t>Дыхательные упражнения</t>
  </si>
  <si>
    <t>Удачи</t>
  </si>
  <si>
    <t>козырёк</t>
  </si>
  <si>
    <t>Никогда</t>
  </si>
  <si>
    <t>Жизнь</t>
  </si>
  <si>
    <t>Изредка</t>
  </si>
  <si>
    <t>7-8</t>
  </si>
  <si>
    <t>Воду пью, сколько - не считаю</t>
  </si>
  <si>
    <t>Нисколько</t>
  </si>
  <si>
    <t>прыжки</t>
  </si>
  <si>
    <t>Нет</t>
  </si>
  <si>
    <t>нет</t>
  </si>
  <si>
    <t>Всем здоровья</t>
  </si>
  <si>
    <t>бодрость</t>
  </si>
  <si>
    <t>Воду не пью, ограничиваюсь чаем (кофе)</t>
  </si>
  <si>
    <t>наклоны</t>
  </si>
  <si>
    <t>не знаю</t>
  </si>
  <si>
    <t>удачи!</t>
  </si>
  <si>
    <t>Елена</t>
  </si>
  <si>
    <t xml:space="preserve">Всё
</t>
  </si>
  <si>
    <t>Плавание</t>
  </si>
  <si>
    <t>Здоровья, любви, теплоты, красоты, позитива</t>
  </si>
  <si>
    <t>Натали</t>
  </si>
  <si>
    <t>Это жизнь</t>
  </si>
  <si>
    <t>1-2 л</t>
  </si>
  <si>
    <t>Аэробика, плавание в бассейне</t>
  </si>
  <si>
    <t xml:space="preserve">Здоровья, терпения </t>
  </si>
  <si>
    <t>Ивана</t>
  </si>
  <si>
    <t>Сила, энергия, радость.</t>
  </si>
  <si>
    <t>6-7</t>
  </si>
  <si>
    <t>1-2 часа</t>
  </si>
  <si>
    <t>Комплекс упражнений на все группы мышц</t>
  </si>
  <si>
    <t>Все устраивает. Желаю сил, терпенья, счастья, доброжелательных и теплых отношений в коллективе.</t>
  </si>
  <si>
    <t>Валентина</t>
  </si>
  <si>
    <t>Психологический комфорт</t>
  </si>
  <si>
    <t>Менее 2 л</t>
  </si>
  <si>
    <t>Ходьба</t>
  </si>
  <si>
    <t>Терпения, удовлетворения от работы</t>
  </si>
  <si>
    <t>Александра</t>
  </si>
  <si>
    <t>Хорошее физическое и психическое состояние</t>
  </si>
  <si>
    <t>Велопрогулки</t>
  </si>
  <si>
    <t>Дыхательная саморегуляция, мышечная релаксация, самоприказы, визуализация</t>
  </si>
  <si>
    <t>Психолог @</t>
  </si>
  <si>
    <t>Равновесие душевное и физическое</t>
  </si>
  <si>
    <t>Бег</t>
  </si>
  <si>
    <t>Аутотренинг</t>
  </si>
  <si>
    <t>Развития и финансовой стабильности</t>
  </si>
  <si>
    <t>52 года</t>
  </si>
  <si>
    <t>когда не болит голова</t>
  </si>
  <si>
    <t>ходьба</t>
  </si>
  <si>
    <t>аутотренинг, дыхательная гимнастика, йога</t>
  </si>
  <si>
    <t>Хорошего учебного года! Стабильности.</t>
  </si>
  <si>
    <t>Маргаритка</t>
  </si>
  <si>
    <t>ощущение физического и психического комфорта</t>
  </si>
  <si>
    <t>Бег.</t>
  </si>
  <si>
    <t>-</t>
  </si>
  <si>
    <t>берёза</t>
  </si>
  <si>
    <t>за 60</t>
  </si>
  <si>
    <t>светлая голова и хорошее настроение</t>
  </si>
  <si>
    <t>просто управляю эмоциями</t>
  </si>
  <si>
    <t>творческих успехов</t>
  </si>
  <si>
    <t>Юлия</t>
  </si>
  <si>
    <t>Удача</t>
  </si>
  <si>
    <t>2-3 л</t>
  </si>
  <si>
    <t>4-7 часа</t>
  </si>
  <si>
    <t>Гимнастика, обычная зарядка общеукрепляющая</t>
  </si>
  <si>
    <t>Да, регулярно</t>
  </si>
  <si>
    <t>Здоровье души и тела</t>
  </si>
  <si>
    <t>Фитнесс во всех его проявлениях</t>
  </si>
  <si>
    <t>Да, и постоянно их применяю</t>
  </si>
  <si>
    <t>Релаксация, самовнушение, дыхательная техника...</t>
  </si>
  <si>
    <t>Побольше практических семинаров, мастер классов</t>
  </si>
  <si>
    <t>Апельсин</t>
  </si>
  <si>
    <t>Ходьба, плавание</t>
  </si>
  <si>
    <t>Мышечная релаксация, дыхательные упражнения, аутотренинг ( самовнушение)</t>
  </si>
  <si>
    <t>Хорошего настроения, крепкого здоровья, сохранить целостность коллектива и тёплые отношения внутри него.</t>
  </si>
  <si>
    <t>Анюта</t>
  </si>
  <si>
    <t>Хорошее самочувствие и настроение</t>
  </si>
  <si>
    <t>Не известны</t>
  </si>
  <si>
    <t>проблема №1</t>
  </si>
  <si>
    <t>самовнушение, целеполагание, расслабление</t>
  </si>
  <si>
    <t>Здоровья, семейного благополучия, возможностей путешествовать</t>
  </si>
  <si>
    <t>ДОС</t>
  </si>
  <si>
    <t>Физическое, психологическое, моральное благополучие</t>
  </si>
  <si>
    <t>по необходимости</t>
  </si>
  <si>
    <t>скандинавская ходьба</t>
  </si>
  <si>
    <t>Приёмы: дыхание, расслабление, самовнушение... Естественные приёмы:улыбка, юмор, размышления о хорошем, наблюдение за пейзажем...</t>
  </si>
  <si>
    <t>Здоровья</t>
  </si>
  <si>
    <t xml:space="preserve">Выявление способности педагога к саморазвитию </t>
  </si>
  <si>
    <t>Степень эмоционального истощения</t>
  </si>
  <si>
    <t>Выраженность деперсонализации</t>
  </si>
  <si>
    <t>Редукция личных достижений</t>
  </si>
  <si>
    <t>Сумма баллов стресс мониторинг</t>
  </si>
  <si>
    <t>Итог стресс мониторинг</t>
  </si>
  <si>
    <t>******</t>
  </si>
  <si>
    <t>физическое,психическое,психологическое благополучие</t>
  </si>
  <si>
    <t>все</t>
  </si>
  <si>
    <t>дыхательная гимнастика,медитация,физические упражнения,самовнушение</t>
  </si>
  <si>
    <t>Helena</t>
  </si>
  <si>
    <t>это и физическое, и психическое, и социальное благополучие</t>
  </si>
  <si>
    <t>7-10 часов</t>
  </si>
  <si>
    <t>плавание</t>
  </si>
  <si>
    <t>нервно-мышечная релаксация, аутогенная тренировка</t>
  </si>
  <si>
    <t>творческих успехов, интересных педагогических мероприятий, успехов в реализации новых проектов</t>
  </si>
  <si>
    <t>НИНА</t>
  </si>
  <si>
    <t>Однозначно нет</t>
  </si>
  <si>
    <t>Мой успех, удача в жизни</t>
  </si>
  <si>
    <t>Физзарядка</t>
  </si>
  <si>
    <t>Успехов</t>
  </si>
  <si>
    <t>Нина</t>
  </si>
  <si>
    <t>52 г.</t>
  </si>
  <si>
    <t>Моё самочувствие каждый день. Отсутствие вредных привычек,здоровый образ жизни.</t>
  </si>
  <si>
    <t>Поздравляю всех с началом учебного года.Удачи,терпения.</t>
  </si>
  <si>
    <t>Логоален</t>
  </si>
  <si>
    <t>хорошее самочувствие, активность</t>
  </si>
  <si>
    <t>на тонус- столах</t>
  </si>
  <si>
    <t>здоровья,процветания и укрепления центра,</t>
  </si>
  <si>
    <t>Любовь</t>
  </si>
  <si>
    <t>45 и выше</t>
  </si>
  <si>
    <t>Здоровье - это умение чувствовать, думать и делать в одном направлении. Это согласно возрасту физическое, эмоциональное, соматическое, психологическое равновесие и состояние.</t>
  </si>
  <si>
    <t>ходьба и растяжка</t>
  </si>
  <si>
    <t>медитация, работа с изо(разнообразие средств), дыхательная гимнастика, кинезиогимнастика, наблюдение природного ландшафта, водные процедуры, массаж. Фототерапия, кинотерапия, музыкотерапия. Нахождение в тишине.</t>
  </si>
  <si>
    <t>Желаю вам постоянно понимать свой "вкус жизни" с ароматом, вкусом, тактильными ощущениями, звуками, цветом. Это ценно для собственной осознанности, профессиональной успешности. Изобилия в Вашей жизни и деятельности центра!</t>
  </si>
  <si>
    <t>мурчик🐱</t>
  </si>
  <si>
    <t>40 - 50</t>
  </si>
  <si>
    <t>Плавание йога</t>
  </si>
  <si>
    <t>Оптимизма, энергии,уважения и поддержки друг друга, интересных идей, женского счастья!</t>
  </si>
  <si>
    <t xml:space="preserve"> 4- 5</t>
  </si>
  <si>
    <t>Степень эмоционального выгорания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</si>
</sst>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5" x14ac:knownFonts="1">
    <font>
      <sz val="10"/>
      <color rgb="FF000000"/>
      <name val="Arial"/>
    </font>
    <font>
      <sz val="10"/>
      <name val="Arial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0" fontId="1" fillId="0" borderId="0" xfId="0" quotePrefix="1" applyFont="1" applyAlignme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ont="1" applyFill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22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16" fontId="2" fillId="0" borderId="1" xfId="0" applyNumberFormat="1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/>
    <xf numFmtId="0" fontId="2" fillId="0" borderId="1" xfId="0" applyFont="1" applyBorder="1" applyAlignment="1">
      <alignment horizontal="center" wrapText="1"/>
    </xf>
    <xf numFmtId="0" fontId="0" fillId="4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2" fillId="3" borderId="0" xfId="0" applyFont="1" applyFill="1" applyAlignment="1">
      <alignment horizontal="center"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1" fontId="0" fillId="0" borderId="0" xfId="0" applyNumberFormat="1" applyFont="1" applyAlignment="1">
      <alignment horizontal="center"/>
    </xf>
    <xf numFmtId="0" fontId="2" fillId="5" borderId="0" xfId="0" applyFont="1" applyFill="1" applyAlignment="1"/>
    <xf numFmtId="0" fontId="0" fillId="5" borderId="0" xfId="0" applyFont="1" applyFill="1" applyAlignment="1"/>
    <xf numFmtId="0" fontId="2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6" borderId="0" xfId="0" applyFont="1" applyFill="1" applyAlignment="1">
      <alignment horizontal="center" wrapText="1"/>
    </xf>
    <xf numFmtId="0" fontId="0" fillId="6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7" borderId="0" xfId="0" applyFont="1" applyFill="1" applyAlignment="1">
      <alignment horizontal="center" wrapText="1"/>
    </xf>
    <xf numFmtId="0" fontId="0" fillId="7" borderId="0" xfId="0" applyFont="1" applyFill="1" applyAlignment="1">
      <alignment horizontal="center"/>
    </xf>
    <xf numFmtId="0" fontId="2" fillId="7" borderId="1" xfId="0" applyFont="1" applyFill="1" applyBorder="1" applyAlignment="1">
      <alignment wrapText="1"/>
    </xf>
    <xf numFmtId="0" fontId="3" fillId="0" borderId="0" xfId="0" applyFont="1" applyAlignment="1"/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quotePrefix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4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8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1" fillId="0" borderId="9" xfId="0" quotePrefix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4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0" fillId="7" borderId="9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vertical="center" wrapText="1"/>
    </xf>
    <xf numFmtId="0" fontId="0" fillId="8" borderId="9" xfId="0" applyFont="1" applyFill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left" vertical="center"/>
    </xf>
    <xf numFmtId="22" fontId="2" fillId="0" borderId="14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22" fontId="2" fillId="0" borderId="15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10"/>
  <sheetViews>
    <sheetView topLeftCell="B66" workbookViewId="0">
      <selection activeCell="BN37" sqref="BN37"/>
    </sheetView>
  </sheetViews>
  <sheetFormatPr defaultColWidth="14.42578125" defaultRowHeight="42.75" customHeight="1" x14ac:dyDescent="0.2"/>
  <cols>
    <col min="1" max="1" width="21.5703125" style="64" customWidth="1"/>
    <col min="2" max="3" width="21.5703125" style="52" customWidth="1"/>
    <col min="4" max="4" width="21.5703125" style="52" hidden="1" customWidth="1"/>
    <col min="5" max="18" width="21.5703125" style="45" hidden="1" customWidth="1"/>
    <col min="19" max="19" width="21.5703125" style="51" hidden="1" customWidth="1"/>
    <col min="20" max="53" width="21.5703125" style="45" hidden="1" customWidth="1"/>
    <col min="54" max="54" width="16.140625" style="45" hidden="1" customWidth="1"/>
    <col min="55" max="55" width="17.140625" style="46" hidden="1" customWidth="1"/>
    <col min="56" max="56" width="17.5703125" style="47" hidden="1" customWidth="1"/>
    <col min="57" max="57" width="19.140625" style="48" hidden="1" customWidth="1"/>
    <col min="58" max="58" width="16.28515625" style="49" hidden="1" customWidth="1"/>
    <col min="59" max="59" width="31.85546875" style="50" customWidth="1"/>
    <col min="60" max="60" width="20" style="47" customWidth="1"/>
    <col min="61" max="61" width="23" style="68" customWidth="1"/>
    <col min="62" max="62" width="18.85546875" style="49" customWidth="1"/>
    <col min="63" max="63" width="4" style="52" hidden="1" customWidth="1"/>
    <col min="64" max="64" width="17.7109375" style="92" customWidth="1"/>
    <col min="65" max="75" width="14.42578125" style="39"/>
    <col min="76" max="16384" width="14.42578125" style="45"/>
  </cols>
  <sheetData>
    <row r="1" spans="1:75" s="40" customFormat="1" ht="65.25" customHeight="1" x14ac:dyDescent="0.2">
      <c r="A1" s="98" t="s">
        <v>0</v>
      </c>
      <c r="B1" s="69" t="s">
        <v>1</v>
      </c>
      <c r="C1" s="70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70" t="s">
        <v>7</v>
      </c>
      <c r="I1" s="70" t="s">
        <v>8</v>
      </c>
      <c r="J1" s="70" t="s">
        <v>9</v>
      </c>
      <c r="K1" s="70" t="s">
        <v>10</v>
      </c>
      <c r="L1" s="70" t="s">
        <v>11</v>
      </c>
      <c r="M1" s="70" t="s">
        <v>12</v>
      </c>
      <c r="N1" s="70" t="s">
        <v>13</v>
      </c>
      <c r="O1" s="70" t="s">
        <v>14</v>
      </c>
      <c r="P1" s="70" t="s">
        <v>15</v>
      </c>
      <c r="Q1" s="70" t="s">
        <v>16</v>
      </c>
      <c r="R1" s="70" t="s">
        <v>17</v>
      </c>
      <c r="S1" s="71" t="s">
        <v>18</v>
      </c>
      <c r="T1" s="70" t="s">
        <v>19</v>
      </c>
      <c r="U1" s="70" t="s">
        <v>20</v>
      </c>
      <c r="V1" s="70" t="s">
        <v>21</v>
      </c>
      <c r="W1" s="70" t="s">
        <v>22</v>
      </c>
      <c r="X1" s="70" t="s">
        <v>23</v>
      </c>
      <c r="Y1" s="70" t="s">
        <v>24</v>
      </c>
      <c r="Z1" s="70" t="s">
        <v>25</v>
      </c>
      <c r="AA1" s="70" t="s">
        <v>26</v>
      </c>
      <c r="AB1" s="70" t="s">
        <v>27</v>
      </c>
      <c r="AC1" s="70" t="s">
        <v>28</v>
      </c>
      <c r="AD1" s="70" t="s">
        <v>29</v>
      </c>
      <c r="AE1" s="70" t="s">
        <v>30</v>
      </c>
      <c r="AF1" s="70" t="s">
        <v>31</v>
      </c>
      <c r="AG1" s="70" t="s">
        <v>32</v>
      </c>
      <c r="AH1" s="70" t="s">
        <v>33</v>
      </c>
      <c r="AI1" s="70" t="s">
        <v>34</v>
      </c>
      <c r="AJ1" s="70" t="s">
        <v>35</v>
      </c>
      <c r="AK1" s="70" t="s">
        <v>36</v>
      </c>
      <c r="AL1" s="70" t="s">
        <v>37</v>
      </c>
      <c r="AM1" s="70" t="s">
        <v>38</v>
      </c>
      <c r="AN1" s="70" t="s">
        <v>39</v>
      </c>
      <c r="AO1" s="70" t="s">
        <v>40</v>
      </c>
      <c r="AP1" s="70" t="s">
        <v>41</v>
      </c>
      <c r="AQ1" s="70" t="s">
        <v>42</v>
      </c>
      <c r="AR1" s="70" t="s">
        <v>43</v>
      </c>
      <c r="AS1" s="70" t="s">
        <v>44</v>
      </c>
      <c r="AT1" s="70" t="s">
        <v>45</v>
      </c>
      <c r="AU1" s="70" t="s">
        <v>46</v>
      </c>
      <c r="AV1" s="70" t="s">
        <v>47</v>
      </c>
      <c r="AW1" s="70" t="s">
        <v>48</v>
      </c>
      <c r="AX1" s="70" t="s">
        <v>49</v>
      </c>
      <c r="AY1" s="70" t="s">
        <v>50</v>
      </c>
      <c r="AZ1" s="70" t="s">
        <v>51</v>
      </c>
      <c r="BA1" s="70" t="s">
        <v>52</v>
      </c>
      <c r="BB1" s="70"/>
      <c r="BC1" s="72" t="s">
        <v>160</v>
      </c>
      <c r="BD1" s="71" t="s">
        <v>161</v>
      </c>
      <c r="BE1" s="73" t="s">
        <v>162</v>
      </c>
      <c r="BF1" s="74" t="s">
        <v>163</v>
      </c>
      <c r="BG1" s="72" t="s">
        <v>160</v>
      </c>
      <c r="BH1" s="71" t="s">
        <v>161</v>
      </c>
      <c r="BI1" s="75" t="s">
        <v>162</v>
      </c>
      <c r="BJ1" s="74" t="s">
        <v>163</v>
      </c>
      <c r="BK1" s="70" t="s">
        <v>164</v>
      </c>
      <c r="BL1" s="76" t="s">
        <v>200</v>
      </c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</row>
    <row r="2" spans="1:75" ht="42.75" hidden="1" customHeight="1" x14ac:dyDescent="0.2">
      <c r="A2" s="99">
        <v>43341.508152025461</v>
      </c>
      <c r="B2" s="103" t="s">
        <v>53</v>
      </c>
      <c r="C2" s="41">
        <v>40</v>
      </c>
      <c r="D2" s="41" t="s">
        <v>54</v>
      </c>
      <c r="E2" s="42" t="s">
        <v>54</v>
      </c>
      <c r="F2" s="42" t="s">
        <v>55</v>
      </c>
      <c r="G2" s="42" t="s">
        <v>55</v>
      </c>
      <c r="H2" s="42" t="s">
        <v>56</v>
      </c>
      <c r="I2" s="42" t="s">
        <v>56</v>
      </c>
      <c r="J2" s="42" t="s">
        <v>55</v>
      </c>
      <c r="K2" s="42" t="s">
        <v>55</v>
      </c>
      <c r="L2" s="42" t="s">
        <v>54</v>
      </c>
      <c r="M2" s="42" t="s">
        <v>57</v>
      </c>
      <c r="N2" s="42" t="s">
        <v>55</v>
      </c>
      <c r="O2" s="42" t="s">
        <v>54</v>
      </c>
      <c r="P2" s="42" t="s">
        <v>54</v>
      </c>
      <c r="Q2" s="42" t="s">
        <v>54</v>
      </c>
      <c r="R2" s="42" t="s">
        <v>54</v>
      </c>
      <c r="S2" s="43" t="s">
        <v>58</v>
      </c>
      <c r="T2" s="42" t="s">
        <v>59</v>
      </c>
      <c r="U2" s="42" t="s">
        <v>60</v>
      </c>
      <c r="V2" s="42" t="s">
        <v>58</v>
      </c>
      <c r="W2" s="42" t="s">
        <v>60</v>
      </c>
      <c r="X2" s="42" t="s">
        <v>60</v>
      </c>
      <c r="Y2" s="42" t="s">
        <v>60</v>
      </c>
      <c r="Z2" s="42" t="s">
        <v>58</v>
      </c>
      <c r="AA2" s="42" t="s">
        <v>58</v>
      </c>
      <c r="AB2" s="42" t="s">
        <v>60</v>
      </c>
      <c r="AC2" s="42" t="s">
        <v>61</v>
      </c>
      <c r="AD2" s="42" t="s">
        <v>62</v>
      </c>
      <c r="AE2" s="42" t="s">
        <v>60</v>
      </c>
      <c r="AF2" s="42" t="s">
        <v>58</v>
      </c>
      <c r="AG2" s="42" t="s">
        <v>60</v>
      </c>
      <c r="AH2" s="42" t="s">
        <v>62</v>
      </c>
      <c r="AI2" s="42" t="s">
        <v>58</v>
      </c>
      <c r="AJ2" s="42" t="s">
        <v>59</v>
      </c>
      <c r="AK2" s="42" t="s">
        <v>59</v>
      </c>
      <c r="AL2" s="42" t="s">
        <v>60</v>
      </c>
      <c r="AM2" s="42" t="s">
        <v>58</v>
      </c>
      <c r="AN2" s="42" t="s">
        <v>58</v>
      </c>
      <c r="AO2" s="42" t="s">
        <v>63</v>
      </c>
      <c r="AP2" s="42" t="s">
        <v>64</v>
      </c>
      <c r="AQ2" s="42" t="s">
        <v>65</v>
      </c>
      <c r="AR2" s="42" t="s">
        <v>66</v>
      </c>
      <c r="AS2" s="42" t="s">
        <v>66</v>
      </c>
      <c r="AT2" s="44" t="s">
        <v>67</v>
      </c>
      <c r="AU2" s="42" t="s">
        <v>68</v>
      </c>
      <c r="AV2" s="42" t="s">
        <v>69</v>
      </c>
      <c r="AW2" s="42" t="s">
        <v>70</v>
      </c>
      <c r="AX2" s="42" t="s">
        <v>71</v>
      </c>
      <c r="AY2" s="42" t="s">
        <v>66</v>
      </c>
      <c r="AZ2" s="42" t="s">
        <v>72</v>
      </c>
      <c r="BA2" s="42" t="s">
        <v>73</v>
      </c>
      <c r="BL2" s="77"/>
    </row>
    <row r="3" spans="1:75" ht="42.75" hidden="1" customHeight="1" x14ac:dyDescent="0.2">
      <c r="A3" s="99">
        <v>43341.510619004628</v>
      </c>
      <c r="B3" s="103" t="s">
        <v>74</v>
      </c>
      <c r="C3" s="41">
        <v>47</v>
      </c>
      <c r="D3" s="41" t="s">
        <v>56</v>
      </c>
      <c r="E3" s="42" t="s">
        <v>55</v>
      </c>
      <c r="F3" s="42" t="s">
        <v>56</v>
      </c>
      <c r="G3" s="42" t="s">
        <v>55</v>
      </c>
      <c r="H3" s="42" t="s">
        <v>56</v>
      </c>
      <c r="I3" s="42" t="s">
        <v>56</v>
      </c>
      <c r="J3" s="42" t="s">
        <v>56</v>
      </c>
      <c r="K3" s="42" t="s">
        <v>56</v>
      </c>
      <c r="L3" s="42" t="s">
        <v>55</v>
      </c>
      <c r="M3" s="42" t="s">
        <v>57</v>
      </c>
      <c r="N3" s="42" t="s">
        <v>55</v>
      </c>
      <c r="O3" s="42" t="s">
        <v>55</v>
      </c>
      <c r="P3" s="42" t="s">
        <v>56</v>
      </c>
      <c r="Q3" s="42" t="s">
        <v>57</v>
      </c>
      <c r="R3" s="42" t="s">
        <v>57</v>
      </c>
      <c r="S3" s="43" t="s">
        <v>59</v>
      </c>
      <c r="T3" s="42" t="s">
        <v>59</v>
      </c>
      <c r="U3" s="42" t="s">
        <v>59</v>
      </c>
      <c r="V3" s="42" t="s">
        <v>59</v>
      </c>
      <c r="W3" s="42" t="s">
        <v>61</v>
      </c>
      <c r="X3" s="42" t="s">
        <v>58</v>
      </c>
      <c r="Y3" s="42" t="s">
        <v>59</v>
      </c>
      <c r="Z3" s="42" t="s">
        <v>59</v>
      </c>
      <c r="AA3" s="42" t="s">
        <v>58</v>
      </c>
      <c r="AB3" s="42" t="s">
        <v>75</v>
      </c>
      <c r="AC3" s="42" t="s">
        <v>61</v>
      </c>
      <c r="AD3" s="42" t="s">
        <v>59</v>
      </c>
      <c r="AE3" s="42" t="s">
        <v>58</v>
      </c>
      <c r="AF3" s="42" t="s">
        <v>58</v>
      </c>
      <c r="AG3" s="42" t="s">
        <v>75</v>
      </c>
      <c r="AH3" s="42" t="s">
        <v>58</v>
      </c>
      <c r="AI3" s="42" t="s">
        <v>59</v>
      </c>
      <c r="AJ3" s="42" t="s">
        <v>58</v>
      </c>
      <c r="AK3" s="42" t="s">
        <v>59</v>
      </c>
      <c r="AL3" s="42" t="s">
        <v>61</v>
      </c>
      <c r="AM3" s="42" t="s">
        <v>62</v>
      </c>
      <c r="AN3" s="42" t="s">
        <v>61</v>
      </c>
      <c r="AO3" s="42" t="s">
        <v>76</v>
      </c>
      <c r="AP3" s="42" t="s">
        <v>54</v>
      </c>
      <c r="AQ3" s="42" t="s">
        <v>77</v>
      </c>
      <c r="AR3" s="42" t="s">
        <v>66</v>
      </c>
      <c r="AS3" s="42" t="s">
        <v>66</v>
      </c>
      <c r="AT3" s="44" t="s">
        <v>78</v>
      </c>
      <c r="AU3" s="42" t="s">
        <v>79</v>
      </c>
      <c r="AV3" s="42" t="s">
        <v>80</v>
      </c>
      <c r="AW3" s="42" t="s">
        <v>81</v>
      </c>
      <c r="AX3" s="42" t="s">
        <v>82</v>
      </c>
      <c r="AY3" s="42" t="s">
        <v>82</v>
      </c>
      <c r="AZ3" s="42" t="s">
        <v>83</v>
      </c>
      <c r="BA3" s="42" t="s">
        <v>84</v>
      </c>
      <c r="BL3" s="77"/>
    </row>
    <row r="4" spans="1:75" ht="42.75" hidden="1" customHeight="1" x14ac:dyDescent="0.2">
      <c r="A4" s="99">
        <v>43341.528035555559</v>
      </c>
      <c r="B4" s="103">
        <v>99</v>
      </c>
      <c r="C4" s="41">
        <v>54</v>
      </c>
      <c r="D4" s="41" t="s">
        <v>54</v>
      </c>
      <c r="E4" s="42" t="s">
        <v>56</v>
      </c>
      <c r="F4" s="42" t="s">
        <v>55</v>
      </c>
      <c r="G4" s="42" t="s">
        <v>56</v>
      </c>
      <c r="H4" s="42" t="s">
        <v>56</v>
      </c>
      <c r="I4" s="42" t="s">
        <v>55</v>
      </c>
      <c r="J4" s="42" t="s">
        <v>57</v>
      </c>
      <c r="K4" s="42" t="s">
        <v>57</v>
      </c>
      <c r="L4" s="42" t="s">
        <v>56</v>
      </c>
      <c r="M4" s="42" t="s">
        <v>56</v>
      </c>
      <c r="N4" s="42" t="s">
        <v>54</v>
      </c>
      <c r="O4" s="42" t="s">
        <v>56</v>
      </c>
      <c r="P4" s="42" t="s">
        <v>54</v>
      </c>
      <c r="Q4" s="42" t="s">
        <v>56</v>
      </c>
      <c r="R4" s="42" t="s">
        <v>57</v>
      </c>
      <c r="S4" s="43" t="s">
        <v>59</v>
      </c>
      <c r="T4" s="42" t="s">
        <v>59</v>
      </c>
      <c r="U4" s="42" t="s">
        <v>59</v>
      </c>
      <c r="V4" s="42" t="s">
        <v>62</v>
      </c>
      <c r="W4" s="42" t="s">
        <v>58</v>
      </c>
      <c r="X4" s="42" t="s">
        <v>59</v>
      </c>
      <c r="Y4" s="42" t="s">
        <v>59</v>
      </c>
      <c r="Z4" s="42" t="s">
        <v>58</v>
      </c>
      <c r="AA4" s="42" t="s">
        <v>58</v>
      </c>
      <c r="AB4" s="42" t="s">
        <v>58</v>
      </c>
      <c r="AC4" s="42" t="s">
        <v>61</v>
      </c>
      <c r="AD4" s="42" t="s">
        <v>61</v>
      </c>
      <c r="AE4" s="42" t="s">
        <v>60</v>
      </c>
      <c r="AF4" s="42" t="s">
        <v>59</v>
      </c>
      <c r="AG4" s="42" t="s">
        <v>58</v>
      </c>
      <c r="AH4" s="42" t="s">
        <v>59</v>
      </c>
      <c r="AI4" s="42" t="s">
        <v>61</v>
      </c>
      <c r="AJ4" s="42" t="s">
        <v>58</v>
      </c>
      <c r="AK4" s="42" t="s">
        <v>61</v>
      </c>
      <c r="AL4" s="42" t="s">
        <v>59</v>
      </c>
      <c r="AM4" s="42" t="s">
        <v>59</v>
      </c>
      <c r="AN4" s="42" t="s">
        <v>59</v>
      </c>
      <c r="AO4" s="42" t="s">
        <v>85</v>
      </c>
      <c r="AP4" s="42" t="s">
        <v>64</v>
      </c>
      <c r="AQ4" s="42" t="s">
        <v>77</v>
      </c>
      <c r="AR4" s="42" t="s">
        <v>66</v>
      </c>
      <c r="AS4" s="42" t="s">
        <v>66</v>
      </c>
      <c r="AT4" s="44" t="s">
        <v>78</v>
      </c>
      <c r="AU4" s="42" t="s">
        <v>86</v>
      </c>
      <c r="AV4" s="42" t="s">
        <v>80</v>
      </c>
      <c r="AW4" s="42" t="s">
        <v>87</v>
      </c>
      <c r="AX4" s="42" t="s">
        <v>82</v>
      </c>
      <c r="AY4" s="42" t="s">
        <v>82</v>
      </c>
      <c r="AZ4" s="42" t="s">
        <v>88</v>
      </c>
      <c r="BA4" s="42" t="s">
        <v>89</v>
      </c>
      <c r="BL4" s="77"/>
    </row>
    <row r="5" spans="1:75" ht="42.75" hidden="1" customHeight="1" x14ac:dyDescent="0.2">
      <c r="A5" s="99">
        <v>43341.531377858795</v>
      </c>
      <c r="B5" s="103" t="s">
        <v>90</v>
      </c>
      <c r="C5" s="41">
        <v>49</v>
      </c>
      <c r="D5" s="41" t="s">
        <v>55</v>
      </c>
      <c r="E5" s="42" t="s">
        <v>55</v>
      </c>
      <c r="F5" s="42" t="s">
        <v>55</v>
      </c>
      <c r="G5" s="42" t="s">
        <v>55</v>
      </c>
      <c r="H5" s="42" t="s">
        <v>54</v>
      </c>
      <c r="I5" s="42" t="s">
        <v>55</v>
      </c>
      <c r="J5" s="42" t="s">
        <v>54</v>
      </c>
      <c r="K5" s="42" t="s">
        <v>54</v>
      </c>
      <c r="L5" s="42" t="s">
        <v>55</v>
      </c>
      <c r="M5" s="42" t="s">
        <v>55</v>
      </c>
      <c r="N5" s="42" t="s">
        <v>55</v>
      </c>
      <c r="O5" s="42" t="s">
        <v>55</v>
      </c>
      <c r="P5" s="42" t="s">
        <v>55</v>
      </c>
      <c r="Q5" s="42" t="s">
        <v>56</v>
      </c>
      <c r="R5" s="42" t="s">
        <v>55</v>
      </c>
      <c r="S5" s="43" t="s">
        <v>61</v>
      </c>
      <c r="T5" s="42" t="s">
        <v>61</v>
      </c>
      <c r="U5" s="42" t="s">
        <v>61</v>
      </c>
      <c r="V5" s="42" t="s">
        <v>60</v>
      </c>
      <c r="W5" s="42" t="s">
        <v>75</v>
      </c>
      <c r="X5" s="42" t="s">
        <v>61</v>
      </c>
      <c r="Y5" s="42" t="s">
        <v>58</v>
      </c>
      <c r="Z5" s="42" t="s">
        <v>58</v>
      </c>
      <c r="AA5" s="42" t="s">
        <v>59</v>
      </c>
      <c r="AB5" s="42" t="s">
        <v>61</v>
      </c>
      <c r="AC5" s="42" t="s">
        <v>75</v>
      </c>
      <c r="AD5" s="42" t="s">
        <v>61</v>
      </c>
      <c r="AE5" s="42" t="s">
        <v>75</v>
      </c>
      <c r="AF5" s="42" t="s">
        <v>61</v>
      </c>
      <c r="AG5" s="42" t="s">
        <v>61</v>
      </c>
      <c r="AH5" s="42" t="s">
        <v>61</v>
      </c>
      <c r="AI5" s="42" t="s">
        <v>59</v>
      </c>
      <c r="AJ5" s="42" t="s">
        <v>59</v>
      </c>
      <c r="AK5" s="42" t="s">
        <v>59</v>
      </c>
      <c r="AL5" s="42" t="s">
        <v>61</v>
      </c>
      <c r="AM5" s="42" t="s">
        <v>59</v>
      </c>
      <c r="AN5" s="42" t="s">
        <v>61</v>
      </c>
      <c r="AO5" s="42" t="s">
        <v>91</v>
      </c>
      <c r="AP5" s="42" t="s">
        <v>64</v>
      </c>
      <c r="AQ5" s="42" t="s">
        <v>77</v>
      </c>
      <c r="AR5" s="42" t="s">
        <v>66</v>
      </c>
      <c r="AS5" s="42" t="s">
        <v>82</v>
      </c>
      <c r="AT5" s="44" t="s">
        <v>78</v>
      </c>
      <c r="AU5" s="42" t="s">
        <v>79</v>
      </c>
      <c r="AV5" s="42" t="s">
        <v>80</v>
      </c>
      <c r="AW5" s="42" t="s">
        <v>92</v>
      </c>
      <c r="AX5" s="42" t="s">
        <v>82</v>
      </c>
      <c r="AY5" s="42" t="s">
        <v>82</v>
      </c>
      <c r="BA5" s="42" t="s">
        <v>93</v>
      </c>
      <c r="BL5" s="77"/>
    </row>
    <row r="6" spans="1:75" ht="42.75" hidden="1" customHeight="1" x14ac:dyDescent="0.2">
      <c r="A6" s="99">
        <v>43341.550657430555</v>
      </c>
      <c r="B6" s="103" t="s">
        <v>94</v>
      </c>
      <c r="C6" s="41">
        <v>61</v>
      </c>
      <c r="D6" s="41" t="s">
        <v>54</v>
      </c>
      <c r="E6" s="42" t="s">
        <v>54</v>
      </c>
      <c r="F6" s="42" t="s">
        <v>55</v>
      </c>
      <c r="G6" s="42" t="s">
        <v>55</v>
      </c>
      <c r="H6" s="42" t="s">
        <v>56</v>
      </c>
      <c r="I6" s="42" t="s">
        <v>54</v>
      </c>
      <c r="J6" s="42" t="s">
        <v>56</v>
      </c>
      <c r="K6" s="42" t="s">
        <v>54</v>
      </c>
      <c r="L6" s="42" t="s">
        <v>54</v>
      </c>
      <c r="M6" s="42" t="s">
        <v>56</v>
      </c>
      <c r="N6" s="42" t="s">
        <v>54</v>
      </c>
      <c r="O6" s="42" t="s">
        <v>54</v>
      </c>
      <c r="P6" s="42" t="s">
        <v>54</v>
      </c>
      <c r="Q6" s="42" t="s">
        <v>57</v>
      </c>
      <c r="R6" s="42" t="s">
        <v>57</v>
      </c>
      <c r="S6" s="43" t="s">
        <v>61</v>
      </c>
      <c r="T6" s="42" t="s">
        <v>58</v>
      </c>
      <c r="U6" s="42" t="s">
        <v>58</v>
      </c>
      <c r="V6" s="42" t="s">
        <v>62</v>
      </c>
      <c r="W6" s="42" t="s">
        <v>61</v>
      </c>
      <c r="X6" s="42" t="s">
        <v>58</v>
      </c>
      <c r="Y6" s="42" t="s">
        <v>60</v>
      </c>
      <c r="Z6" s="42" t="s">
        <v>58</v>
      </c>
      <c r="AA6" s="42" t="s">
        <v>62</v>
      </c>
      <c r="AB6" s="42" t="s">
        <v>61</v>
      </c>
      <c r="AC6" s="42" t="s">
        <v>75</v>
      </c>
      <c r="AD6" s="42" t="s">
        <v>59</v>
      </c>
      <c r="AE6" s="42" t="s">
        <v>75</v>
      </c>
      <c r="AF6" s="42" t="s">
        <v>58</v>
      </c>
      <c r="AG6" s="42" t="s">
        <v>75</v>
      </c>
      <c r="AH6" s="42" t="s">
        <v>61</v>
      </c>
      <c r="AI6" s="42" t="s">
        <v>60</v>
      </c>
      <c r="AJ6" s="42" t="s">
        <v>60</v>
      </c>
      <c r="AK6" s="42" t="s">
        <v>60</v>
      </c>
      <c r="AL6" s="42" t="s">
        <v>75</v>
      </c>
      <c r="AM6" s="42" t="s">
        <v>60</v>
      </c>
      <c r="AN6" s="42" t="s">
        <v>75</v>
      </c>
      <c r="AO6" s="42" t="s">
        <v>95</v>
      </c>
      <c r="AP6" s="42" t="s">
        <v>64</v>
      </c>
      <c r="AQ6" s="42" t="s">
        <v>77</v>
      </c>
      <c r="AR6" s="42" t="s">
        <v>66</v>
      </c>
      <c r="AS6" s="42" t="s">
        <v>66</v>
      </c>
      <c r="AT6" s="44" t="s">
        <v>78</v>
      </c>
      <c r="AU6" s="42" t="s">
        <v>96</v>
      </c>
      <c r="AV6" s="42" t="s">
        <v>69</v>
      </c>
      <c r="AW6" s="42" t="s">
        <v>97</v>
      </c>
      <c r="AX6" s="42" t="s">
        <v>82</v>
      </c>
      <c r="AY6" s="42" t="s">
        <v>66</v>
      </c>
      <c r="BA6" s="42" t="s">
        <v>98</v>
      </c>
      <c r="BL6" s="77"/>
    </row>
    <row r="7" spans="1:75" ht="42.75" hidden="1" customHeight="1" x14ac:dyDescent="0.2">
      <c r="A7" s="99">
        <v>43341.609868541665</v>
      </c>
      <c r="B7" s="103" t="s">
        <v>99</v>
      </c>
      <c r="C7" s="41">
        <v>44</v>
      </c>
      <c r="D7" s="41" t="s">
        <v>54</v>
      </c>
      <c r="E7" s="42" t="s">
        <v>54</v>
      </c>
      <c r="F7" s="42" t="s">
        <v>54</v>
      </c>
      <c r="G7" s="42" t="s">
        <v>54</v>
      </c>
      <c r="H7" s="42" t="s">
        <v>55</v>
      </c>
      <c r="I7" s="42" t="s">
        <v>54</v>
      </c>
      <c r="J7" s="42" t="s">
        <v>54</v>
      </c>
      <c r="K7" s="42" t="s">
        <v>55</v>
      </c>
      <c r="L7" s="42" t="s">
        <v>54</v>
      </c>
      <c r="M7" s="42" t="s">
        <v>55</v>
      </c>
      <c r="N7" s="42" t="s">
        <v>54</v>
      </c>
      <c r="O7" s="42" t="s">
        <v>54</v>
      </c>
      <c r="P7" s="42" t="s">
        <v>54</v>
      </c>
      <c r="Q7" s="42" t="s">
        <v>54</v>
      </c>
      <c r="R7" s="42" t="s">
        <v>56</v>
      </c>
      <c r="S7" s="43" t="s">
        <v>61</v>
      </c>
      <c r="T7" s="42" t="s">
        <v>60</v>
      </c>
      <c r="U7" s="42" t="s">
        <v>61</v>
      </c>
      <c r="V7" s="42" t="s">
        <v>60</v>
      </c>
      <c r="W7" s="42" t="s">
        <v>75</v>
      </c>
      <c r="X7" s="42" t="s">
        <v>59</v>
      </c>
      <c r="Y7" s="42" t="s">
        <v>59</v>
      </c>
      <c r="Z7" s="42" t="s">
        <v>75</v>
      </c>
      <c r="AA7" s="42" t="s">
        <v>62</v>
      </c>
      <c r="AB7" s="42" t="s">
        <v>75</v>
      </c>
      <c r="AC7" s="42" t="s">
        <v>58</v>
      </c>
      <c r="AD7" s="42" t="s">
        <v>62</v>
      </c>
      <c r="AE7" s="42" t="s">
        <v>58</v>
      </c>
      <c r="AF7" s="42" t="s">
        <v>62</v>
      </c>
      <c r="AG7" s="42" t="s">
        <v>75</v>
      </c>
      <c r="AH7" s="42" t="s">
        <v>58</v>
      </c>
      <c r="AI7" s="42" t="s">
        <v>60</v>
      </c>
      <c r="AJ7" s="42" t="s">
        <v>60</v>
      </c>
      <c r="AK7" s="42" t="s">
        <v>60</v>
      </c>
      <c r="AL7" s="42" t="s">
        <v>75</v>
      </c>
      <c r="AM7" s="42" t="s">
        <v>60</v>
      </c>
      <c r="AN7" s="42" t="s">
        <v>58</v>
      </c>
      <c r="AO7" s="42" t="s">
        <v>100</v>
      </c>
      <c r="AP7" s="42" t="s">
        <v>64</v>
      </c>
      <c r="AQ7" s="42" t="s">
        <v>59</v>
      </c>
      <c r="AR7" s="42" t="s">
        <v>66</v>
      </c>
      <c r="AS7" s="42" t="s">
        <v>66</v>
      </c>
      <c r="AT7" s="44" t="s">
        <v>101</v>
      </c>
      <c r="AU7" s="42" t="s">
        <v>86</v>
      </c>
      <c r="AV7" s="42" t="s">
        <v>102</v>
      </c>
      <c r="AW7" s="42" t="s">
        <v>103</v>
      </c>
      <c r="AX7" s="42" t="s">
        <v>82</v>
      </c>
      <c r="AY7" s="42" t="s">
        <v>82</v>
      </c>
      <c r="BA7" s="42" t="s">
        <v>104</v>
      </c>
      <c r="BL7" s="77"/>
    </row>
    <row r="8" spans="1:75" ht="42.75" hidden="1" customHeight="1" thickBot="1" x14ac:dyDescent="0.25">
      <c r="A8" s="99">
        <v>43341.648829120371</v>
      </c>
      <c r="B8" s="103" t="s">
        <v>105</v>
      </c>
      <c r="C8" s="41">
        <v>30</v>
      </c>
      <c r="D8" s="41" t="s">
        <v>54</v>
      </c>
      <c r="E8" s="42" t="s">
        <v>55</v>
      </c>
      <c r="F8" s="42" t="s">
        <v>56</v>
      </c>
      <c r="G8" s="42" t="s">
        <v>56</v>
      </c>
      <c r="H8" s="42" t="s">
        <v>57</v>
      </c>
      <c r="I8" s="42" t="s">
        <v>54</v>
      </c>
      <c r="J8" s="42" t="s">
        <v>56</v>
      </c>
      <c r="K8" s="42" t="s">
        <v>56</v>
      </c>
      <c r="L8" s="42" t="s">
        <v>55</v>
      </c>
      <c r="M8" s="42" t="s">
        <v>56</v>
      </c>
      <c r="N8" s="42" t="s">
        <v>54</v>
      </c>
      <c r="O8" s="42" t="s">
        <v>55</v>
      </c>
      <c r="P8" s="42" t="s">
        <v>55</v>
      </c>
      <c r="Q8" s="42" t="s">
        <v>55</v>
      </c>
      <c r="R8" s="42" t="s">
        <v>55</v>
      </c>
      <c r="S8" s="43" t="s">
        <v>58</v>
      </c>
      <c r="T8" s="42" t="s">
        <v>58</v>
      </c>
      <c r="U8" s="42" t="s">
        <v>61</v>
      </c>
      <c r="V8" s="42" t="s">
        <v>59</v>
      </c>
      <c r="W8" s="42" t="s">
        <v>58</v>
      </c>
      <c r="X8" s="42" t="s">
        <v>75</v>
      </c>
      <c r="Y8" s="42" t="s">
        <v>59</v>
      </c>
      <c r="Z8" s="42" t="s">
        <v>75</v>
      </c>
      <c r="AA8" s="42" t="s">
        <v>58</v>
      </c>
      <c r="AB8" s="42" t="s">
        <v>58</v>
      </c>
      <c r="AC8" s="42" t="s">
        <v>75</v>
      </c>
      <c r="AD8" s="42" t="s">
        <v>60</v>
      </c>
      <c r="AE8" s="42" t="s">
        <v>61</v>
      </c>
      <c r="AF8" s="42" t="s">
        <v>58</v>
      </c>
      <c r="AG8" s="42" t="s">
        <v>61</v>
      </c>
      <c r="AH8" s="42" t="s">
        <v>58</v>
      </c>
      <c r="AI8" s="42" t="s">
        <v>58</v>
      </c>
      <c r="AJ8" s="42" t="s">
        <v>59</v>
      </c>
      <c r="AK8" s="42" t="s">
        <v>61</v>
      </c>
      <c r="AL8" s="42" t="s">
        <v>75</v>
      </c>
      <c r="AM8" s="42" t="s">
        <v>60</v>
      </c>
      <c r="AN8" s="42" t="s">
        <v>61</v>
      </c>
      <c r="AO8" s="42" t="s">
        <v>106</v>
      </c>
      <c r="AP8" s="42" t="s">
        <v>64</v>
      </c>
      <c r="AQ8" s="42" t="s">
        <v>77</v>
      </c>
      <c r="AR8" s="42" t="s">
        <v>66</v>
      </c>
      <c r="AS8" s="42" t="s">
        <v>82</v>
      </c>
      <c r="AT8" s="44" t="s">
        <v>78</v>
      </c>
      <c r="AU8" s="42" t="s">
        <v>107</v>
      </c>
      <c r="AV8" s="42" t="s">
        <v>69</v>
      </c>
      <c r="AW8" s="42" t="s">
        <v>108</v>
      </c>
      <c r="AX8" s="42" t="s">
        <v>82</v>
      </c>
      <c r="AY8" s="42" t="s">
        <v>82</v>
      </c>
      <c r="BA8" s="42" t="s">
        <v>109</v>
      </c>
      <c r="BL8" s="77"/>
    </row>
    <row r="9" spans="1:75" ht="42.75" hidden="1" customHeight="1" thickBot="1" x14ac:dyDescent="0.25">
      <c r="A9" s="100">
        <v>43341.910428240742</v>
      </c>
      <c r="B9" s="104" t="s">
        <v>110</v>
      </c>
      <c r="C9" s="53">
        <v>29</v>
      </c>
      <c r="D9" s="54" t="s">
        <v>55</v>
      </c>
      <c r="E9" s="54" t="s">
        <v>54</v>
      </c>
      <c r="F9" s="54" t="s">
        <v>56</v>
      </c>
      <c r="G9" s="54" t="s">
        <v>54</v>
      </c>
      <c r="H9" s="54" t="s">
        <v>57</v>
      </c>
      <c r="I9" s="54" t="s">
        <v>55</v>
      </c>
      <c r="J9" s="54" t="s">
        <v>54</v>
      </c>
      <c r="K9" s="54" t="s">
        <v>55</v>
      </c>
      <c r="L9" s="54" t="s">
        <v>56</v>
      </c>
      <c r="M9" s="54" t="s">
        <v>54</v>
      </c>
      <c r="N9" s="54" t="s">
        <v>54</v>
      </c>
      <c r="O9" s="54" t="s">
        <v>55</v>
      </c>
      <c r="P9" s="54" t="s">
        <v>54</v>
      </c>
      <c r="Q9" s="54" t="s">
        <v>55</v>
      </c>
      <c r="R9" s="54" t="s">
        <v>55</v>
      </c>
      <c r="S9" s="54" t="s">
        <v>61</v>
      </c>
      <c r="T9" s="54" t="s">
        <v>61</v>
      </c>
      <c r="U9" s="54" t="s">
        <v>61</v>
      </c>
      <c r="V9" s="54" t="s">
        <v>59</v>
      </c>
      <c r="W9" s="54" t="s">
        <v>75</v>
      </c>
      <c r="X9" s="54" t="s">
        <v>61</v>
      </c>
      <c r="Y9" s="54" t="s">
        <v>60</v>
      </c>
      <c r="Z9" s="54" t="s">
        <v>75</v>
      </c>
      <c r="AA9" s="54" t="s">
        <v>60</v>
      </c>
      <c r="AB9" s="54" t="s">
        <v>75</v>
      </c>
      <c r="AC9" s="54" t="s">
        <v>75</v>
      </c>
      <c r="AD9" s="54" t="s">
        <v>60</v>
      </c>
      <c r="AE9" s="54" t="s">
        <v>75</v>
      </c>
      <c r="AF9" s="54" t="s">
        <v>58</v>
      </c>
      <c r="AG9" s="54" t="s">
        <v>75</v>
      </c>
      <c r="AH9" s="54" t="s">
        <v>61</v>
      </c>
      <c r="AI9" s="54" t="s">
        <v>59</v>
      </c>
      <c r="AJ9" s="54" t="s">
        <v>59</v>
      </c>
      <c r="AK9" s="54" t="s">
        <v>59</v>
      </c>
      <c r="AL9" s="54" t="s">
        <v>75</v>
      </c>
      <c r="AM9" s="54" t="s">
        <v>59</v>
      </c>
      <c r="AN9" s="54" t="s">
        <v>75</v>
      </c>
      <c r="AO9" s="54" t="s">
        <v>111</v>
      </c>
      <c r="AP9" s="54" t="s">
        <v>64</v>
      </c>
      <c r="AQ9" s="54" t="s">
        <v>77</v>
      </c>
      <c r="AR9" s="54" t="s">
        <v>56</v>
      </c>
      <c r="AS9" s="54" t="s">
        <v>66</v>
      </c>
      <c r="AT9" s="55">
        <v>43287</v>
      </c>
      <c r="AU9" s="54" t="s">
        <v>96</v>
      </c>
      <c r="AV9" s="54" t="s">
        <v>102</v>
      </c>
      <c r="AW9" s="54" t="s">
        <v>112</v>
      </c>
      <c r="AX9" s="54" t="s">
        <v>82</v>
      </c>
      <c r="AY9" s="54" t="s">
        <v>66</v>
      </c>
      <c r="AZ9" s="56" t="s">
        <v>113</v>
      </c>
      <c r="BA9" s="54"/>
      <c r="BB9" s="54"/>
      <c r="BC9" s="57"/>
      <c r="BD9" s="58"/>
      <c r="BE9" s="59"/>
      <c r="BL9" s="77"/>
    </row>
    <row r="10" spans="1:75" ht="42.75" hidden="1" customHeight="1" thickBot="1" x14ac:dyDescent="0.25">
      <c r="A10" s="100">
        <v>43341.932500000003</v>
      </c>
      <c r="B10" s="104" t="s">
        <v>114</v>
      </c>
      <c r="C10" s="53">
        <v>42</v>
      </c>
      <c r="D10" s="54" t="s">
        <v>55</v>
      </c>
      <c r="E10" s="54" t="s">
        <v>54</v>
      </c>
      <c r="F10" s="54" t="s">
        <v>56</v>
      </c>
      <c r="G10" s="54" t="s">
        <v>56</v>
      </c>
      <c r="H10" s="54" t="s">
        <v>54</v>
      </c>
      <c r="I10" s="54" t="s">
        <v>54</v>
      </c>
      <c r="J10" s="54" t="s">
        <v>55</v>
      </c>
      <c r="K10" s="54" t="s">
        <v>56</v>
      </c>
      <c r="L10" s="54" t="s">
        <v>56</v>
      </c>
      <c r="M10" s="54" t="s">
        <v>57</v>
      </c>
      <c r="N10" s="54" t="s">
        <v>54</v>
      </c>
      <c r="O10" s="54" t="s">
        <v>56</v>
      </c>
      <c r="P10" s="54" t="s">
        <v>54</v>
      </c>
      <c r="Q10" s="54" t="s">
        <v>56</v>
      </c>
      <c r="R10" s="54" t="s">
        <v>57</v>
      </c>
      <c r="S10" s="54" t="s">
        <v>61</v>
      </c>
      <c r="T10" s="54" t="s">
        <v>58</v>
      </c>
      <c r="U10" s="54" t="s">
        <v>61</v>
      </c>
      <c r="V10" s="54" t="s">
        <v>60</v>
      </c>
      <c r="W10" s="54" t="s">
        <v>75</v>
      </c>
      <c r="X10" s="54" t="s">
        <v>61</v>
      </c>
      <c r="Y10" s="54" t="s">
        <v>59</v>
      </c>
      <c r="Z10" s="54" t="s">
        <v>61</v>
      </c>
      <c r="AA10" s="54" t="s">
        <v>60</v>
      </c>
      <c r="AB10" s="54" t="s">
        <v>75</v>
      </c>
      <c r="AC10" s="54" t="s">
        <v>75</v>
      </c>
      <c r="AD10" s="54" t="s">
        <v>59</v>
      </c>
      <c r="AE10" s="54" t="s">
        <v>75</v>
      </c>
      <c r="AF10" s="54" t="s">
        <v>58</v>
      </c>
      <c r="AG10" s="54" t="s">
        <v>75</v>
      </c>
      <c r="AH10" s="54" t="s">
        <v>61</v>
      </c>
      <c r="AI10" s="54" t="s">
        <v>59</v>
      </c>
      <c r="AJ10" s="54" t="s">
        <v>60</v>
      </c>
      <c r="AK10" s="54" t="s">
        <v>62</v>
      </c>
      <c r="AL10" s="54" t="s">
        <v>75</v>
      </c>
      <c r="AM10" s="54" t="s">
        <v>59</v>
      </c>
      <c r="AN10" s="54" t="s">
        <v>58</v>
      </c>
      <c r="AO10" s="54" t="s">
        <v>115</v>
      </c>
      <c r="AP10" s="54" t="s">
        <v>64</v>
      </c>
      <c r="AQ10" s="54" t="s">
        <v>65</v>
      </c>
      <c r="AR10" s="54" t="s">
        <v>66</v>
      </c>
      <c r="AS10" s="54" t="s">
        <v>66</v>
      </c>
      <c r="AT10" s="55">
        <v>43287</v>
      </c>
      <c r="AU10" s="54" t="s">
        <v>107</v>
      </c>
      <c r="AV10" s="54" t="s">
        <v>80</v>
      </c>
      <c r="AW10" s="54" t="s">
        <v>116</v>
      </c>
      <c r="AX10" s="54" t="s">
        <v>82</v>
      </c>
      <c r="AY10" s="54" t="s">
        <v>66</v>
      </c>
      <c r="AZ10" s="54" t="s">
        <v>117</v>
      </c>
      <c r="BA10" s="56" t="s">
        <v>118</v>
      </c>
      <c r="BB10" s="54"/>
      <c r="BC10" s="57"/>
      <c r="BD10" s="58"/>
      <c r="BE10" s="59"/>
      <c r="BL10" s="77"/>
    </row>
    <row r="11" spans="1:75" ht="42.75" hidden="1" customHeight="1" thickBot="1" x14ac:dyDescent="0.25">
      <c r="A11" s="100">
        <v>43341.934421296297</v>
      </c>
      <c r="B11" s="104" t="s">
        <v>83</v>
      </c>
      <c r="C11" s="53" t="s">
        <v>119</v>
      </c>
      <c r="D11" s="54" t="s">
        <v>57</v>
      </c>
      <c r="E11" s="54" t="s">
        <v>55</v>
      </c>
      <c r="F11" s="54" t="s">
        <v>56</v>
      </c>
      <c r="G11" s="54" t="s">
        <v>55</v>
      </c>
      <c r="H11" s="54" t="s">
        <v>55</v>
      </c>
      <c r="I11" s="54" t="s">
        <v>55</v>
      </c>
      <c r="J11" s="54" t="s">
        <v>55</v>
      </c>
      <c r="K11" s="54" t="s">
        <v>55</v>
      </c>
      <c r="L11" s="54" t="s">
        <v>56</v>
      </c>
      <c r="M11" s="54" t="s">
        <v>57</v>
      </c>
      <c r="N11" s="54" t="s">
        <v>56</v>
      </c>
      <c r="O11" s="54" t="s">
        <v>55</v>
      </c>
      <c r="P11" s="54" t="s">
        <v>55</v>
      </c>
      <c r="Q11" s="54" t="s">
        <v>57</v>
      </c>
      <c r="R11" s="54" t="s">
        <v>57</v>
      </c>
      <c r="S11" s="54" t="s">
        <v>58</v>
      </c>
      <c r="T11" s="54" t="s">
        <v>58</v>
      </c>
      <c r="U11" s="54" t="s">
        <v>58</v>
      </c>
      <c r="V11" s="54" t="s">
        <v>59</v>
      </c>
      <c r="W11" s="54" t="s">
        <v>61</v>
      </c>
      <c r="X11" s="54" t="s">
        <v>58</v>
      </c>
      <c r="Y11" s="54" t="s">
        <v>59</v>
      </c>
      <c r="Z11" s="54" t="s">
        <v>61</v>
      </c>
      <c r="AA11" s="54" t="s">
        <v>62</v>
      </c>
      <c r="AB11" s="54" t="s">
        <v>75</v>
      </c>
      <c r="AC11" s="54" t="s">
        <v>75</v>
      </c>
      <c r="AD11" s="54" t="s">
        <v>58</v>
      </c>
      <c r="AE11" s="54" t="s">
        <v>61</v>
      </c>
      <c r="AF11" s="54" t="s">
        <v>58</v>
      </c>
      <c r="AG11" s="54" t="s">
        <v>61</v>
      </c>
      <c r="AH11" s="54" t="s">
        <v>58</v>
      </c>
      <c r="AI11" s="54" t="s">
        <v>59</v>
      </c>
      <c r="AJ11" s="54" t="s">
        <v>58</v>
      </c>
      <c r="AK11" s="54" t="s">
        <v>59</v>
      </c>
      <c r="AL11" s="54" t="s">
        <v>61</v>
      </c>
      <c r="AM11" s="54" t="s">
        <v>59</v>
      </c>
      <c r="AN11" s="54" t="s">
        <v>61</v>
      </c>
      <c r="AO11" s="54" t="s">
        <v>120</v>
      </c>
      <c r="AP11" s="54" t="s">
        <v>82</v>
      </c>
      <c r="AQ11" s="54" t="s">
        <v>77</v>
      </c>
      <c r="AR11" s="54" t="s">
        <v>66</v>
      </c>
      <c r="AS11" s="54" t="s">
        <v>66</v>
      </c>
      <c r="AT11" s="55">
        <v>43256</v>
      </c>
      <c r="AU11" s="54" t="s">
        <v>107</v>
      </c>
      <c r="AV11" s="54" t="s">
        <v>102</v>
      </c>
      <c r="AW11" s="54" t="s">
        <v>121</v>
      </c>
      <c r="AX11" s="54" t="s">
        <v>82</v>
      </c>
      <c r="AY11" s="54" t="s">
        <v>82</v>
      </c>
      <c r="AZ11" s="54" t="s">
        <v>122</v>
      </c>
      <c r="BA11" s="56" t="s">
        <v>123</v>
      </c>
      <c r="BB11" s="54"/>
      <c r="BC11" s="57"/>
      <c r="BD11" s="58"/>
      <c r="BE11" s="59"/>
      <c r="BL11" s="77"/>
    </row>
    <row r="12" spans="1:75" ht="42.75" hidden="1" customHeight="1" thickBot="1" x14ac:dyDescent="0.25">
      <c r="A12" s="100">
        <v>43341.940601851849</v>
      </c>
      <c r="B12" s="104" t="s">
        <v>124</v>
      </c>
      <c r="C12" s="53">
        <v>3</v>
      </c>
      <c r="D12" s="54" t="s">
        <v>56</v>
      </c>
      <c r="E12" s="54" t="s">
        <v>57</v>
      </c>
      <c r="F12" s="54" t="s">
        <v>56</v>
      </c>
      <c r="G12" s="54" t="s">
        <v>55</v>
      </c>
      <c r="H12" s="54" t="s">
        <v>56</v>
      </c>
      <c r="I12" s="54" t="s">
        <v>55</v>
      </c>
      <c r="J12" s="54" t="s">
        <v>55</v>
      </c>
      <c r="K12" s="54" t="s">
        <v>55</v>
      </c>
      <c r="L12" s="54" t="s">
        <v>55</v>
      </c>
      <c r="M12" s="54" t="s">
        <v>57</v>
      </c>
      <c r="N12" s="54" t="s">
        <v>56</v>
      </c>
      <c r="O12" s="54" t="s">
        <v>55</v>
      </c>
      <c r="P12" s="54" t="s">
        <v>55</v>
      </c>
      <c r="Q12" s="54" t="s">
        <v>56</v>
      </c>
      <c r="R12" s="54" t="s">
        <v>56</v>
      </c>
      <c r="S12" s="54" t="s">
        <v>58</v>
      </c>
      <c r="T12" s="54" t="s">
        <v>60</v>
      </c>
      <c r="U12" s="54" t="s">
        <v>58</v>
      </c>
      <c r="V12" s="54" t="s">
        <v>59</v>
      </c>
      <c r="W12" s="54" t="s">
        <v>75</v>
      </c>
      <c r="X12" s="54" t="s">
        <v>60</v>
      </c>
      <c r="Y12" s="54" t="s">
        <v>60</v>
      </c>
      <c r="Z12" s="54" t="s">
        <v>58</v>
      </c>
      <c r="AA12" s="54" t="s">
        <v>59</v>
      </c>
      <c r="AB12" s="54" t="s">
        <v>58</v>
      </c>
      <c r="AC12" s="54" t="s">
        <v>61</v>
      </c>
      <c r="AD12" s="54" t="s">
        <v>58</v>
      </c>
      <c r="AE12" s="54" t="s">
        <v>59</v>
      </c>
      <c r="AF12" s="54" t="s">
        <v>60</v>
      </c>
      <c r="AG12" s="54" t="s">
        <v>61</v>
      </c>
      <c r="AH12" s="54" t="s">
        <v>59</v>
      </c>
      <c r="AI12" s="54" t="s">
        <v>59</v>
      </c>
      <c r="AJ12" s="54" t="s">
        <v>59</v>
      </c>
      <c r="AK12" s="54" t="s">
        <v>59</v>
      </c>
      <c r="AL12" s="54" t="s">
        <v>58</v>
      </c>
      <c r="AM12" s="54" t="s">
        <v>59</v>
      </c>
      <c r="AN12" s="54" t="s">
        <v>60</v>
      </c>
      <c r="AO12" s="54" t="s">
        <v>125</v>
      </c>
      <c r="AP12" s="54" t="s">
        <v>64</v>
      </c>
      <c r="AQ12" s="54" t="s">
        <v>59</v>
      </c>
      <c r="AR12" s="54" t="s">
        <v>56</v>
      </c>
      <c r="AS12" s="54" t="s">
        <v>66</v>
      </c>
      <c r="AT12" s="55">
        <v>43287</v>
      </c>
      <c r="AU12" s="54" t="s">
        <v>96</v>
      </c>
      <c r="AV12" s="54" t="s">
        <v>102</v>
      </c>
      <c r="AW12" s="54" t="s">
        <v>126</v>
      </c>
      <c r="AX12" s="54" t="s">
        <v>82</v>
      </c>
      <c r="AY12" s="54" t="s">
        <v>82</v>
      </c>
      <c r="AZ12" s="54" t="s">
        <v>127</v>
      </c>
      <c r="BA12" s="54"/>
      <c r="BB12" s="54"/>
      <c r="BC12" s="57"/>
      <c r="BD12" s="58"/>
      <c r="BE12" s="59"/>
      <c r="BL12" s="77"/>
    </row>
    <row r="13" spans="1:75" ht="42.75" hidden="1" customHeight="1" thickBot="1" x14ac:dyDescent="0.25">
      <c r="A13" s="100">
        <v>43341.989062499997</v>
      </c>
      <c r="B13" s="104" t="s">
        <v>128</v>
      </c>
      <c r="C13" s="53" t="s">
        <v>129</v>
      </c>
      <c r="D13" s="54" t="s">
        <v>54</v>
      </c>
      <c r="E13" s="54" t="s">
        <v>55</v>
      </c>
      <c r="F13" s="54" t="s">
        <v>54</v>
      </c>
      <c r="G13" s="54" t="s">
        <v>55</v>
      </c>
      <c r="H13" s="54" t="s">
        <v>56</v>
      </c>
      <c r="I13" s="54" t="s">
        <v>54</v>
      </c>
      <c r="J13" s="54" t="s">
        <v>55</v>
      </c>
      <c r="K13" s="54" t="s">
        <v>56</v>
      </c>
      <c r="L13" s="54" t="s">
        <v>54</v>
      </c>
      <c r="M13" s="54" t="s">
        <v>54</v>
      </c>
      <c r="N13" s="54" t="s">
        <v>54</v>
      </c>
      <c r="O13" s="54" t="s">
        <v>54</v>
      </c>
      <c r="P13" s="54" t="s">
        <v>54</v>
      </c>
      <c r="Q13" s="54" t="s">
        <v>54</v>
      </c>
      <c r="R13" s="54" t="s">
        <v>55</v>
      </c>
      <c r="S13" s="54" t="s">
        <v>61</v>
      </c>
      <c r="T13" s="54" t="s">
        <v>58</v>
      </c>
      <c r="U13" s="54" t="s">
        <v>61</v>
      </c>
      <c r="V13" s="54" t="s">
        <v>59</v>
      </c>
      <c r="W13" s="54" t="s">
        <v>75</v>
      </c>
      <c r="X13" s="54" t="s">
        <v>58</v>
      </c>
      <c r="Y13" s="54" t="s">
        <v>59</v>
      </c>
      <c r="Z13" s="54" t="s">
        <v>75</v>
      </c>
      <c r="AA13" s="54" t="s">
        <v>62</v>
      </c>
      <c r="AB13" s="54" t="s">
        <v>61</v>
      </c>
      <c r="AC13" s="54" t="s">
        <v>75</v>
      </c>
      <c r="AD13" s="54" t="s">
        <v>59</v>
      </c>
      <c r="AE13" s="54" t="s">
        <v>61</v>
      </c>
      <c r="AF13" s="54" t="s">
        <v>61</v>
      </c>
      <c r="AG13" s="54" t="s">
        <v>75</v>
      </c>
      <c r="AH13" s="54" t="s">
        <v>61</v>
      </c>
      <c r="AI13" s="54" t="s">
        <v>59</v>
      </c>
      <c r="AJ13" s="54" t="s">
        <v>60</v>
      </c>
      <c r="AK13" s="54" t="s">
        <v>60</v>
      </c>
      <c r="AL13" s="54" t="s">
        <v>61</v>
      </c>
      <c r="AM13" s="54" t="s">
        <v>60</v>
      </c>
      <c r="AN13" s="54" t="s">
        <v>75</v>
      </c>
      <c r="AO13" s="54" t="s">
        <v>130</v>
      </c>
      <c r="AP13" s="54" t="s">
        <v>64</v>
      </c>
      <c r="AQ13" s="54" t="s">
        <v>77</v>
      </c>
      <c r="AR13" s="54" t="s">
        <v>66</v>
      </c>
      <c r="AS13" s="54" t="s">
        <v>82</v>
      </c>
      <c r="AT13" s="55">
        <v>43319</v>
      </c>
      <c r="AU13" s="54" t="s">
        <v>79</v>
      </c>
      <c r="AV13" s="54" t="s">
        <v>102</v>
      </c>
      <c r="AW13" s="54" t="s">
        <v>121</v>
      </c>
      <c r="AX13" s="54" t="s">
        <v>82</v>
      </c>
      <c r="AY13" s="54" t="s">
        <v>82</v>
      </c>
      <c r="AZ13" s="54" t="s">
        <v>131</v>
      </c>
      <c r="BA13" s="54" t="s">
        <v>132</v>
      </c>
      <c r="BB13" s="54"/>
      <c r="BC13" s="57"/>
      <c r="BD13" s="58"/>
      <c r="BE13" s="59"/>
      <c r="BL13" s="77"/>
    </row>
    <row r="14" spans="1:75" ht="42.75" hidden="1" customHeight="1" thickBot="1" x14ac:dyDescent="0.25">
      <c r="A14" s="100">
        <v>43342.004050925927</v>
      </c>
      <c r="B14" s="104" t="s">
        <v>133</v>
      </c>
      <c r="C14" s="53">
        <v>23</v>
      </c>
      <c r="D14" s="54" t="s">
        <v>55</v>
      </c>
      <c r="E14" s="54" t="s">
        <v>54</v>
      </c>
      <c r="F14" s="54" t="s">
        <v>54</v>
      </c>
      <c r="G14" s="54" t="s">
        <v>55</v>
      </c>
      <c r="H14" s="54" t="s">
        <v>56</v>
      </c>
      <c r="I14" s="54" t="s">
        <v>55</v>
      </c>
      <c r="J14" s="54" t="s">
        <v>55</v>
      </c>
      <c r="K14" s="54" t="s">
        <v>54</v>
      </c>
      <c r="L14" s="54" t="s">
        <v>54</v>
      </c>
      <c r="M14" s="54" t="s">
        <v>54</v>
      </c>
      <c r="N14" s="54" t="s">
        <v>55</v>
      </c>
      <c r="O14" s="54" t="s">
        <v>55</v>
      </c>
      <c r="P14" s="54" t="s">
        <v>54</v>
      </c>
      <c r="Q14" s="54" t="s">
        <v>54</v>
      </c>
      <c r="R14" s="54" t="s">
        <v>54</v>
      </c>
      <c r="S14" s="54" t="s">
        <v>61</v>
      </c>
      <c r="T14" s="54" t="s">
        <v>61</v>
      </c>
      <c r="U14" s="54" t="s">
        <v>58</v>
      </c>
      <c r="V14" s="54" t="s">
        <v>59</v>
      </c>
      <c r="W14" s="54" t="s">
        <v>75</v>
      </c>
      <c r="X14" s="54" t="s">
        <v>58</v>
      </c>
      <c r="Y14" s="54" t="s">
        <v>59</v>
      </c>
      <c r="Z14" s="54" t="s">
        <v>61</v>
      </c>
      <c r="AA14" s="54" t="s">
        <v>60</v>
      </c>
      <c r="AB14" s="54" t="s">
        <v>58</v>
      </c>
      <c r="AC14" s="54" t="s">
        <v>75</v>
      </c>
      <c r="AD14" s="54" t="s">
        <v>60</v>
      </c>
      <c r="AE14" s="54" t="s">
        <v>58</v>
      </c>
      <c r="AF14" s="54" t="s">
        <v>58</v>
      </c>
      <c r="AG14" s="54" t="s">
        <v>58</v>
      </c>
      <c r="AH14" s="54" t="s">
        <v>58</v>
      </c>
      <c r="AI14" s="54" t="s">
        <v>59</v>
      </c>
      <c r="AJ14" s="54" t="s">
        <v>59</v>
      </c>
      <c r="AK14" s="54" t="s">
        <v>59</v>
      </c>
      <c r="AL14" s="54" t="s">
        <v>58</v>
      </c>
      <c r="AM14" s="54" t="s">
        <v>60</v>
      </c>
      <c r="AN14" s="54" t="s">
        <v>75</v>
      </c>
      <c r="AO14" s="54"/>
      <c r="AP14" s="54" t="s">
        <v>64</v>
      </c>
      <c r="AQ14" s="54" t="s">
        <v>59</v>
      </c>
      <c r="AR14" s="54" t="s">
        <v>66</v>
      </c>
      <c r="AS14" s="54" t="s">
        <v>82</v>
      </c>
      <c r="AT14" s="55">
        <v>43319</v>
      </c>
      <c r="AU14" s="54" t="s">
        <v>96</v>
      </c>
      <c r="AV14" s="54" t="s">
        <v>102</v>
      </c>
      <c r="AW14" s="54"/>
      <c r="AX14" s="54" t="s">
        <v>82</v>
      </c>
      <c r="AY14" s="54" t="s">
        <v>66</v>
      </c>
      <c r="AZ14" s="54"/>
      <c r="BA14" s="54"/>
      <c r="BB14" s="54"/>
      <c r="BC14" s="57"/>
      <c r="BD14" s="58"/>
      <c r="BE14" s="59"/>
      <c r="BL14" s="77"/>
    </row>
    <row r="15" spans="1:75" ht="42.75" hidden="1" customHeight="1" thickBot="1" x14ac:dyDescent="0.25">
      <c r="A15" s="100">
        <v>43342.011435185188</v>
      </c>
      <c r="B15" s="104" t="s">
        <v>134</v>
      </c>
      <c r="C15" s="53">
        <v>42</v>
      </c>
      <c r="D15" s="54" t="s">
        <v>55</v>
      </c>
      <c r="E15" s="54" t="s">
        <v>55</v>
      </c>
      <c r="F15" s="54" t="s">
        <v>56</v>
      </c>
      <c r="G15" s="54" t="s">
        <v>55</v>
      </c>
      <c r="H15" s="54" t="s">
        <v>56</v>
      </c>
      <c r="I15" s="54" t="s">
        <v>55</v>
      </c>
      <c r="J15" s="54" t="s">
        <v>57</v>
      </c>
      <c r="K15" s="54" t="s">
        <v>55</v>
      </c>
      <c r="L15" s="54" t="s">
        <v>56</v>
      </c>
      <c r="M15" s="54" t="s">
        <v>55</v>
      </c>
      <c r="N15" s="54" t="s">
        <v>54</v>
      </c>
      <c r="O15" s="54" t="s">
        <v>54</v>
      </c>
      <c r="P15" s="54" t="s">
        <v>54</v>
      </c>
      <c r="Q15" s="54" t="s">
        <v>54</v>
      </c>
      <c r="R15" s="54" t="s">
        <v>54</v>
      </c>
      <c r="S15" s="54" t="s">
        <v>58</v>
      </c>
      <c r="T15" s="54" t="s">
        <v>58</v>
      </c>
      <c r="U15" s="54" t="s">
        <v>61</v>
      </c>
      <c r="V15" s="54" t="s">
        <v>60</v>
      </c>
      <c r="W15" s="54" t="s">
        <v>58</v>
      </c>
      <c r="X15" s="54" t="s">
        <v>75</v>
      </c>
      <c r="Y15" s="54" t="s">
        <v>58</v>
      </c>
      <c r="Z15" s="54" t="s">
        <v>58</v>
      </c>
      <c r="AA15" s="54" t="s">
        <v>58</v>
      </c>
      <c r="AB15" s="54" t="s">
        <v>75</v>
      </c>
      <c r="AC15" s="54" t="s">
        <v>75</v>
      </c>
      <c r="AD15" s="54" t="s">
        <v>59</v>
      </c>
      <c r="AE15" s="54" t="s">
        <v>61</v>
      </c>
      <c r="AF15" s="54" t="s">
        <v>58</v>
      </c>
      <c r="AG15" s="54" t="s">
        <v>75</v>
      </c>
      <c r="AH15" s="54" t="s">
        <v>58</v>
      </c>
      <c r="AI15" s="54" t="s">
        <v>58</v>
      </c>
      <c r="AJ15" s="54" t="s">
        <v>59</v>
      </c>
      <c r="AK15" s="54" t="s">
        <v>58</v>
      </c>
      <c r="AL15" s="54" t="s">
        <v>61</v>
      </c>
      <c r="AM15" s="54" t="s">
        <v>60</v>
      </c>
      <c r="AN15" s="54" t="s">
        <v>61</v>
      </c>
      <c r="AO15" s="54"/>
      <c r="AP15" s="54" t="s">
        <v>64</v>
      </c>
      <c r="AQ15" s="54" t="s">
        <v>59</v>
      </c>
      <c r="AR15" s="54" t="s">
        <v>66</v>
      </c>
      <c r="AS15" s="54" t="s">
        <v>82</v>
      </c>
      <c r="AT15" s="55">
        <v>43319</v>
      </c>
      <c r="AU15" s="54" t="s">
        <v>135</v>
      </c>
      <c r="AV15" s="54" t="s">
        <v>136</v>
      </c>
      <c r="AW15" s="54" t="s">
        <v>137</v>
      </c>
      <c r="AX15" s="54" t="s">
        <v>138</v>
      </c>
      <c r="AY15" s="54" t="s">
        <v>66</v>
      </c>
      <c r="AZ15" s="54"/>
      <c r="BA15" s="54"/>
      <c r="BB15" s="54"/>
      <c r="BC15" s="57"/>
      <c r="BD15" s="58"/>
      <c r="BE15" s="59"/>
      <c r="BL15" s="77"/>
    </row>
    <row r="16" spans="1:75" ht="42.75" hidden="1" customHeight="1" thickBot="1" x14ac:dyDescent="0.25">
      <c r="A16" s="100">
        <v>43342.012777777774</v>
      </c>
      <c r="B16" s="104" t="s">
        <v>94</v>
      </c>
      <c r="C16" s="53">
        <v>38</v>
      </c>
      <c r="D16" s="54" t="s">
        <v>54</v>
      </c>
      <c r="E16" s="54" t="s">
        <v>54</v>
      </c>
      <c r="F16" s="54" t="s">
        <v>56</v>
      </c>
      <c r="G16" s="54" t="s">
        <v>54</v>
      </c>
      <c r="H16" s="54" t="s">
        <v>54</v>
      </c>
      <c r="I16" s="54" t="s">
        <v>54</v>
      </c>
      <c r="J16" s="54" t="s">
        <v>55</v>
      </c>
      <c r="K16" s="54" t="s">
        <v>55</v>
      </c>
      <c r="L16" s="54" t="s">
        <v>54</v>
      </c>
      <c r="M16" s="54" t="s">
        <v>56</v>
      </c>
      <c r="N16" s="54" t="s">
        <v>55</v>
      </c>
      <c r="O16" s="54" t="s">
        <v>55</v>
      </c>
      <c r="P16" s="54" t="s">
        <v>54</v>
      </c>
      <c r="Q16" s="54" t="s">
        <v>55</v>
      </c>
      <c r="R16" s="54" t="s">
        <v>55</v>
      </c>
      <c r="S16" s="54" t="s">
        <v>58</v>
      </c>
      <c r="T16" s="54" t="s">
        <v>58</v>
      </c>
      <c r="U16" s="54" t="s">
        <v>58</v>
      </c>
      <c r="V16" s="54" t="s">
        <v>59</v>
      </c>
      <c r="W16" s="54" t="s">
        <v>61</v>
      </c>
      <c r="X16" s="54" t="s">
        <v>58</v>
      </c>
      <c r="Y16" s="54" t="s">
        <v>59</v>
      </c>
      <c r="Z16" s="54" t="s">
        <v>75</v>
      </c>
      <c r="AA16" s="54" t="s">
        <v>62</v>
      </c>
      <c r="AB16" s="54" t="s">
        <v>61</v>
      </c>
      <c r="AC16" s="54" t="s">
        <v>75</v>
      </c>
      <c r="AD16" s="54" t="s">
        <v>62</v>
      </c>
      <c r="AE16" s="54" t="s">
        <v>61</v>
      </c>
      <c r="AF16" s="54" t="s">
        <v>58</v>
      </c>
      <c r="AG16" s="54" t="s">
        <v>61</v>
      </c>
      <c r="AH16" s="54" t="s">
        <v>58</v>
      </c>
      <c r="AI16" s="54" t="s">
        <v>59</v>
      </c>
      <c r="AJ16" s="54" t="s">
        <v>60</v>
      </c>
      <c r="AK16" s="54" t="s">
        <v>60</v>
      </c>
      <c r="AL16" s="54" t="s">
        <v>75</v>
      </c>
      <c r="AM16" s="54" t="s">
        <v>60</v>
      </c>
      <c r="AN16" s="54" t="s">
        <v>58</v>
      </c>
      <c r="AO16" s="54" t="s">
        <v>139</v>
      </c>
      <c r="AP16" s="54" t="s">
        <v>64</v>
      </c>
      <c r="AQ16" s="54" t="s">
        <v>77</v>
      </c>
      <c r="AR16" s="54" t="s">
        <v>66</v>
      </c>
      <c r="AS16" s="54" t="s">
        <v>66</v>
      </c>
      <c r="AT16" s="55">
        <v>43287</v>
      </c>
      <c r="AU16" s="54" t="s">
        <v>96</v>
      </c>
      <c r="AV16" s="54" t="s">
        <v>69</v>
      </c>
      <c r="AW16" s="54" t="s">
        <v>140</v>
      </c>
      <c r="AX16" s="54" t="s">
        <v>71</v>
      </c>
      <c r="AY16" s="54" t="s">
        <v>141</v>
      </c>
      <c r="AZ16" s="54" t="s">
        <v>142</v>
      </c>
      <c r="BA16" s="56" t="s">
        <v>143</v>
      </c>
      <c r="BB16" s="54"/>
      <c r="BC16" s="57"/>
      <c r="BD16" s="58"/>
      <c r="BE16" s="59"/>
      <c r="BL16" s="77"/>
    </row>
    <row r="17" spans="1:64" ht="42.75" hidden="1" customHeight="1" thickBot="1" x14ac:dyDescent="0.25">
      <c r="A17" s="100">
        <v>43342.278067129628</v>
      </c>
      <c r="B17" s="104" t="s">
        <v>144</v>
      </c>
      <c r="C17" s="53">
        <v>47</v>
      </c>
      <c r="D17" s="54" t="s">
        <v>54</v>
      </c>
      <c r="E17" s="54" t="s">
        <v>56</v>
      </c>
      <c r="F17" s="54" t="s">
        <v>57</v>
      </c>
      <c r="G17" s="54" t="s">
        <v>54</v>
      </c>
      <c r="H17" s="54" t="s">
        <v>55</v>
      </c>
      <c r="I17" s="54" t="s">
        <v>55</v>
      </c>
      <c r="J17" s="54" t="s">
        <v>55</v>
      </c>
      <c r="K17" s="54" t="s">
        <v>56</v>
      </c>
      <c r="L17" s="54" t="s">
        <v>55</v>
      </c>
      <c r="M17" s="54" t="s">
        <v>55</v>
      </c>
      <c r="N17" s="54" t="s">
        <v>54</v>
      </c>
      <c r="O17" s="54" t="s">
        <v>56</v>
      </c>
      <c r="P17" s="54" t="s">
        <v>55</v>
      </c>
      <c r="Q17" s="54" t="s">
        <v>56</v>
      </c>
      <c r="R17" s="54" t="s">
        <v>56</v>
      </c>
      <c r="S17" s="54" t="s">
        <v>58</v>
      </c>
      <c r="T17" s="54" t="s">
        <v>58</v>
      </c>
      <c r="U17" s="54" t="s">
        <v>61</v>
      </c>
      <c r="V17" s="54" t="s">
        <v>59</v>
      </c>
      <c r="W17" s="54" t="s">
        <v>61</v>
      </c>
      <c r="X17" s="54" t="s">
        <v>60</v>
      </c>
      <c r="Y17" s="54" t="s">
        <v>59</v>
      </c>
      <c r="Z17" s="54" t="s">
        <v>58</v>
      </c>
      <c r="AA17" s="54" t="s">
        <v>59</v>
      </c>
      <c r="AB17" s="54" t="s">
        <v>58</v>
      </c>
      <c r="AC17" s="54" t="s">
        <v>61</v>
      </c>
      <c r="AD17" s="54" t="s">
        <v>59</v>
      </c>
      <c r="AE17" s="54" t="s">
        <v>58</v>
      </c>
      <c r="AF17" s="54" t="s">
        <v>59</v>
      </c>
      <c r="AG17" s="54" t="s">
        <v>75</v>
      </c>
      <c r="AH17" s="54" t="s">
        <v>58</v>
      </c>
      <c r="AI17" s="54" t="s">
        <v>59</v>
      </c>
      <c r="AJ17" s="54" t="s">
        <v>59</v>
      </c>
      <c r="AK17" s="54" t="s">
        <v>59</v>
      </c>
      <c r="AL17" s="54" t="s">
        <v>58</v>
      </c>
      <c r="AM17" s="54" t="s">
        <v>58</v>
      </c>
      <c r="AN17" s="54" t="s">
        <v>58</v>
      </c>
      <c r="AO17" s="54"/>
      <c r="AP17" s="54" t="s">
        <v>64</v>
      </c>
      <c r="AQ17" s="54" t="s">
        <v>77</v>
      </c>
      <c r="AR17" s="54" t="s">
        <v>66</v>
      </c>
      <c r="AS17" s="54" t="s">
        <v>66</v>
      </c>
      <c r="AT17" s="55">
        <v>43287</v>
      </c>
      <c r="AU17" s="54" t="s">
        <v>96</v>
      </c>
      <c r="AV17" s="54" t="s">
        <v>136</v>
      </c>
      <c r="AW17" s="54" t="s">
        <v>145</v>
      </c>
      <c r="AX17" s="54" t="s">
        <v>71</v>
      </c>
      <c r="AY17" s="54" t="s">
        <v>66</v>
      </c>
      <c r="AZ17" s="54" t="s">
        <v>146</v>
      </c>
      <c r="BA17" s="56" t="s">
        <v>147</v>
      </c>
      <c r="BB17" s="54"/>
      <c r="BC17" s="57"/>
      <c r="BD17" s="58"/>
      <c r="BE17" s="59"/>
      <c r="BL17" s="77"/>
    </row>
    <row r="18" spans="1:64" ht="42.75" hidden="1" customHeight="1" thickBot="1" x14ac:dyDescent="0.25">
      <c r="A18" s="100">
        <v>43342.300405092596</v>
      </c>
      <c r="B18" s="104" t="s">
        <v>148</v>
      </c>
      <c r="C18" s="53">
        <v>51</v>
      </c>
      <c r="D18" s="54" t="s">
        <v>54</v>
      </c>
      <c r="E18" s="54" t="s">
        <v>55</v>
      </c>
      <c r="F18" s="54" t="s">
        <v>57</v>
      </c>
      <c r="G18" s="54" t="s">
        <v>54</v>
      </c>
      <c r="H18" s="54" t="s">
        <v>55</v>
      </c>
      <c r="I18" s="54" t="s">
        <v>54</v>
      </c>
      <c r="J18" s="54" t="s">
        <v>54</v>
      </c>
      <c r="K18" s="54" t="s">
        <v>54</v>
      </c>
      <c r="L18" s="54" t="s">
        <v>55</v>
      </c>
      <c r="M18" s="54" t="s">
        <v>54</v>
      </c>
      <c r="N18" s="54" t="s">
        <v>57</v>
      </c>
      <c r="O18" s="54" t="s">
        <v>55</v>
      </c>
      <c r="P18" s="54" t="s">
        <v>54</v>
      </c>
      <c r="Q18" s="54" t="s">
        <v>55</v>
      </c>
      <c r="R18" s="54" t="s">
        <v>54</v>
      </c>
      <c r="S18" s="54" t="s">
        <v>61</v>
      </c>
      <c r="T18" s="54" t="s">
        <v>58</v>
      </c>
      <c r="U18" s="54" t="s">
        <v>61</v>
      </c>
      <c r="V18" s="54" t="s">
        <v>59</v>
      </c>
      <c r="W18" s="54" t="s">
        <v>75</v>
      </c>
      <c r="X18" s="54" t="s">
        <v>61</v>
      </c>
      <c r="Y18" s="54" t="s">
        <v>58</v>
      </c>
      <c r="Z18" s="54" t="s">
        <v>61</v>
      </c>
      <c r="AA18" s="54" t="s">
        <v>62</v>
      </c>
      <c r="AB18" s="54" t="s">
        <v>75</v>
      </c>
      <c r="AC18" s="54" t="s">
        <v>75</v>
      </c>
      <c r="AD18" s="54" t="s">
        <v>60</v>
      </c>
      <c r="AE18" s="54" t="s">
        <v>61</v>
      </c>
      <c r="AF18" s="54" t="s">
        <v>59</v>
      </c>
      <c r="AG18" s="54" t="s">
        <v>75</v>
      </c>
      <c r="AH18" s="54" t="s">
        <v>58</v>
      </c>
      <c r="AI18" s="54" t="s">
        <v>59</v>
      </c>
      <c r="AJ18" s="54" t="s">
        <v>59</v>
      </c>
      <c r="AK18" s="54" t="s">
        <v>59</v>
      </c>
      <c r="AL18" s="54" t="s">
        <v>58</v>
      </c>
      <c r="AM18" s="54" t="s">
        <v>62</v>
      </c>
      <c r="AN18" s="54" t="s">
        <v>58</v>
      </c>
      <c r="AO18" s="54" t="s">
        <v>149</v>
      </c>
      <c r="AP18" s="54" t="s">
        <v>82</v>
      </c>
      <c r="AQ18" s="54" t="s">
        <v>59</v>
      </c>
      <c r="AR18" s="54" t="s">
        <v>66</v>
      </c>
      <c r="AS18" s="54" t="s">
        <v>66</v>
      </c>
      <c r="AT18" s="55">
        <v>43287</v>
      </c>
      <c r="AU18" s="54" t="s">
        <v>107</v>
      </c>
      <c r="AV18" s="54" t="s">
        <v>102</v>
      </c>
      <c r="AW18" s="54" t="s">
        <v>108</v>
      </c>
      <c r="AX18" s="54" t="s">
        <v>82</v>
      </c>
      <c r="AY18" s="54" t="s">
        <v>82</v>
      </c>
      <c r="AZ18" s="54" t="s">
        <v>150</v>
      </c>
      <c r="BA18" s="54"/>
      <c r="BB18" s="54"/>
      <c r="BC18" s="57"/>
      <c r="BD18" s="58"/>
      <c r="BE18" s="59"/>
      <c r="BL18" s="77"/>
    </row>
    <row r="19" spans="1:64" ht="42.75" hidden="1" customHeight="1" thickBot="1" x14ac:dyDescent="0.25">
      <c r="A19" s="100">
        <v>43342.411886574075</v>
      </c>
      <c r="B19" s="104" t="s">
        <v>90</v>
      </c>
      <c r="C19" s="53">
        <v>59</v>
      </c>
      <c r="D19" s="54" t="s">
        <v>54</v>
      </c>
      <c r="E19" s="54" t="s">
        <v>54</v>
      </c>
      <c r="F19" s="54" t="s">
        <v>55</v>
      </c>
      <c r="G19" s="54" t="s">
        <v>55</v>
      </c>
      <c r="H19" s="54" t="s">
        <v>55</v>
      </c>
      <c r="I19" s="54" t="s">
        <v>55</v>
      </c>
      <c r="J19" s="54" t="s">
        <v>54</v>
      </c>
      <c r="K19" s="54" t="s">
        <v>56</v>
      </c>
      <c r="L19" s="54" t="s">
        <v>55</v>
      </c>
      <c r="M19" s="54" t="s">
        <v>56</v>
      </c>
      <c r="N19" s="54" t="s">
        <v>54</v>
      </c>
      <c r="O19" s="54" t="s">
        <v>54</v>
      </c>
      <c r="P19" s="54" t="s">
        <v>54</v>
      </c>
      <c r="Q19" s="54" t="s">
        <v>54</v>
      </c>
      <c r="R19" s="54" t="s">
        <v>54</v>
      </c>
      <c r="S19" s="54" t="s">
        <v>61</v>
      </c>
      <c r="T19" s="54" t="s">
        <v>58</v>
      </c>
      <c r="U19" s="54" t="s">
        <v>58</v>
      </c>
      <c r="V19" s="54" t="s">
        <v>60</v>
      </c>
      <c r="W19" s="54" t="s">
        <v>75</v>
      </c>
      <c r="X19" s="54" t="s">
        <v>58</v>
      </c>
      <c r="Y19" s="54" t="s">
        <v>58</v>
      </c>
      <c r="Z19" s="54" t="s">
        <v>61</v>
      </c>
      <c r="AA19" s="54" t="s">
        <v>62</v>
      </c>
      <c r="AB19" s="54" t="s">
        <v>75</v>
      </c>
      <c r="AC19" s="54" t="s">
        <v>75</v>
      </c>
      <c r="AD19" s="54" t="s">
        <v>59</v>
      </c>
      <c r="AE19" s="54" t="s">
        <v>58</v>
      </c>
      <c r="AF19" s="54" t="s">
        <v>58</v>
      </c>
      <c r="AG19" s="54" t="s">
        <v>58</v>
      </c>
      <c r="AH19" s="54" t="s">
        <v>58</v>
      </c>
      <c r="AI19" s="54" t="s">
        <v>59</v>
      </c>
      <c r="AJ19" s="54" t="s">
        <v>59</v>
      </c>
      <c r="AK19" s="54" t="s">
        <v>60</v>
      </c>
      <c r="AL19" s="54" t="s">
        <v>58</v>
      </c>
      <c r="AM19" s="54" t="s">
        <v>59</v>
      </c>
      <c r="AN19" s="54" t="s">
        <v>61</v>
      </c>
      <c r="AO19" s="54" t="s">
        <v>151</v>
      </c>
      <c r="AP19" s="54" t="s">
        <v>64</v>
      </c>
      <c r="AQ19" s="54" t="s">
        <v>77</v>
      </c>
      <c r="AR19" s="54" t="s">
        <v>66</v>
      </c>
      <c r="AS19" s="54" t="s">
        <v>82</v>
      </c>
      <c r="AT19" s="55">
        <v>43287</v>
      </c>
      <c r="AU19" s="54" t="s">
        <v>96</v>
      </c>
      <c r="AV19" s="54" t="s">
        <v>102</v>
      </c>
      <c r="AW19" s="54" t="s">
        <v>121</v>
      </c>
      <c r="AX19" s="54" t="s">
        <v>82</v>
      </c>
      <c r="AY19" s="54" t="s">
        <v>66</v>
      </c>
      <c r="AZ19" s="54" t="s">
        <v>152</v>
      </c>
      <c r="BA19" s="56" t="s">
        <v>153</v>
      </c>
      <c r="BB19" s="54"/>
      <c r="BC19" s="57"/>
      <c r="BD19" s="58"/>
      <c r="BE19" s="59"/>
      <c r="BL19" s="77"/>
    </row>
    <row r="20" spans="1:64" ht="42.75" hidden="1" customHeight="1" thickBot="1" x14ac:dyDescent="0.25">
      <c r="A20" s="100">
        <v>43342.438923611109</v>
      </c>
      <c r="B20" s="104" t="s">
        <v>154</v>
      </c>
      <c r="C20" s="53">
        <v>61</v>
      </c>
      <c r="D20" s="54" t="s">
        <v>55</v>
      </c>
      <c r="E20" s="54" t="s">
        <v>55</v>
      </c>
      <c r="F20" s="54" t="s">
        <v>56</v>
      </c>
      <c r="G20" s="54" t="s">
        <v>54</v>
      </c>
      <c r="H20" s="54" t="s">
        <v>55</v>
      </c>
      <c r="I20" s="54" t="s">
        <v>54</v>
      </c>
      <c r="J20" s="54" t="s">
        <v>54</v>
      </c>
      <c r="K20" s="54" t="s">
        <v>55</v>
      </c>
      <c r="L20" s="54" t="s">
        <v>55</v>
      </c>
      <c r="M20" s="54" t="s">
        <v>55</v>
      </c>
      <c r="N20" s="54" t="s">
        <v>55</v>
      </c>
      <c r="O20" s="54" t="s">
        <v>54</v>
      </c>
      <c r="P20" s="54" t="s">
        <v>54</v>
      </c>
      <c r="Q20" s="54" t="s">
        <v>55</v>
      </c>
      <c r="R20" s="54" t="s">
        <v>56</v>
      </c>
      <c r="S20" s="54" t="s">
        <v>61</v>
      </c>
      <c r="T20" s="54" t="s">
        <v>61</v>
      </c>
      <c r="U20" s="54" t="s">
        <v>58</v>
      </c>
      <c r="V20" s="54" t="s">
        <v>60</v>
      </c>
      <c r="W20" s="54" t="s">
        <v>61</v>
      </c>
      <c r="X20" s="54" t="s">
        <v>61</v>
      </c>
      <c r="Y20" s="54" t="s">
        <v>60</v>
      </c>
      <c r="Z20" s="54" t="s">
        <v>61</v>
      </c>
      <c r="AA20" s="54" t="s">
        <v>60</v>
      </c>
      <c r="AB20" s="54" t="s">
        <v>75</v>
      </c>
      <c r="AC20" s="54" t="s">
        <v>61</v>
      </c>
      <c r="AD20" s="54" t="s">
        <v>60</v>
      </c>
      <c r="AE20" s="54" t="s">
        <v>75</v>
      </c>
      <c r="AF20" s="54" t="s">
        <v>58</v>
      </c>
      <c r="AG20" s="54" t="s">
        <v>61</v>
      </c>
      <c r="AH20" s="54" t="s">
        <v>61</v>
      </c>
      <c r="AI20" s="54" t="s">
        <v>62</v>
      </c>
      <c r="AJ20" s="54" t="s">
        <v>62</v>
      </c>
      <c r="AK20" s="54" t="s">
        <v>60</v>
      </c>
      <c r="AL20" s="54" t="s">
        <v>61</v>
      </c>
      <c r="AM20" s="54" t="s">
        <v>62</v>
      </c>
      <c r="AN20" s="54" t="s">
        <v>61</v>
      </c>
      <c r="AO20" s="54" t="s">
        <v>155</v>
      </c>
      <c r="AP20" s="54" t="s">
        <v>64</v>
      </c>
      <c r="AQ20" s="54" t="s">
        <v>77</v>
      </c>
      <c r="AR20" s="54" t="s">
        <v>56</v>
      </c>
      <c r="AS20" s="54" t="s">
        <v>156</v>
      </c>
      <c r="AT20" s="55">
        <v>43287</v>
      </c>
      <c r="AU20" s="54" t="s">
        <v>96</v>
      </c>
      <c r="AV20" s="54" t="s">
        <v>69</v>
      </c>
      <c r="AW20" s="54" t="s">
        <v>157</v>
      </c>
      <c r="AX20" s="54" t="s">
        <v>82</v>
      </c>
      <c r="AY20" s="54" t="s">
        <v>66</v>
      </c>
      <c r="AZ20" s="54" t="s">
        <v>158</v>
      </c>
      <c r="BA20" s="54" t="s">
        <v>159</v>
      </c>
      <c r="BB20" s="54"/>
      <c r="BC20" s="57"/>
      <c r="BD20" s="58"/>
      <c r="BE20" s="59"/>
      <c r="BL20" s="77"/>
    </row>
    <row r="21" spans="1:64" ht="42.75" hidden="1" customHeight="1" thickBot="1" x14ac:dyDescent="0.25">
      <c r="A21" s="100">
        <v>43342.451122685183</v>
      </c>
      <c r="B21" s="104" t="s">
        <v>166</v>
      </c>
      <c r="C21" s="53">
        <v>26</v>
      </c>
      <c r="D21" s="54" t="s">
        <v>54</v>
      </c>
      <c r="E21" s="54" t="s">
        <v>55</v>
      </c>
      <c r="F21" s="54" t="s">
        <v>55</v>
      </c>
      <c r="G21" s="54" t="s">
        <v>55</v>
      </c>
      <c r="H21" s="54" t="s">
        <v>54</v>
      </c>
      <c r="I21" s="54" t="s">
        <v>54</v>
      </c>
      <c r="J21" s="54" t="s">
        <v>56</v>
      </c>
      <c r="K21" s="54" t="s">
        <v>54</v>
      </c>
      <c r="L21" s="54" t="s">
        <v>54</v>
      </c>
      <c r="M21" s="54" t="s">
        <v>56</v>
      </c>
      <c r="N21" s="54" t="s">
        <v>55</v>
      </c>
      <c r="O21" s="54" t="s">
        <v>55</v>
      </c>
      <c r="P21" s="54" t="s">
        <v>54</v>
      </c>
      <c r="Q21" s="54" t="s">
        <v>55</v>
      </c>
      <c r="R21" s="54" t="s">
        <v>55</v>
      </c>
      <c r="S21" s="54" t="s">
        <v>61</v>
      </c>
      <c r="T21" s="54" t="s">
        <v>58</v>
      </c>
      <c r="U21" s="54" t="s">
        <v>58</v>
      </c>
      <c r="V21" s="54" t="s">
        <v>58</v>
      </c>
      <c r="W21" s="54" t="s">
        <v>61</v>
      </c>
      <c r="X21" s="54" t="s">
        <v>58</v>
      </c>
      <c r="Y21" s="54" t="s">
        <v>58</v>
      </c>
      <c r="Z21" s="54" t="s">
        <v>61</v>
      </c>
      <c r="AA21" s="54" t="s">
        <v>62</v>
      </c>
      <c r="AB21" s="54" t="s">
        <v>75</v>
      </c>
      <c r="AC21" s="54" t="s">
        <v>75</v>
      </c>
      <c r="AD21" s="54" t="s">
        <v>62</v>
      </c>
      <c r="AE21" s="54" t="s">
        <v>75</v>
      </c>
      <c r="AF21" s="54" t="s">
        <v>58</v>
      </c>
      <c r="AG21" s="54" t="s">
        <v>58</v>
      </c>
      <c r="AH21" s="54" t="s">
        <v>59</v>
      </c>
      <c r="AI21" s="54" t="s">
        <v>60</v>
      </c>
      <c r="AJ21" s="54" t="s">
        <v>59</v>
      </c>
      <c r="AK21" s="54" t="s">
        <v>60</v>
      </c>
      <c r="AL21" s="54" t="s">
        <v>61</v>
      </c>
      <c r="AM21" s="54" t="s">
        <v>58</v>
      </c>
      <c r="AN21" s="54" t="s">
        <v>75</v>
      </c>
      <c r="AO21" s="54" t="s">
        <v>167</v>
      </c>
      <c r="AP21" s="54" t="s">
        <v>64</v>
      </c>
      <c r="AQ21" s="54" t="s">
        <v>77</v>
      </c>
      <c r="AR21" s="54" t="s">
        <v>66</v>
      </c>
      <c r="AS21" s="54" t="s">
        <v>82</v>
      </c>
      <c r="AT21" s="55">
        <v>43319</v>
      </c>
      <c r="AU21" s="54" t="s">
        <v>135</v>
      </c>
      <c r="AV21" s="54" t="s">
        <v>136</v>
      </c>
      <c r="AW21" s="54" t="s">
        <v>168</v>
      </c>
      <c r="AX21" s="54" t="s">
        <v>82</v>
      </c>
      <c r="AY21" s="54" t="s">
        <v>141</v>
      </c>
      <c r="AZ21" s="56" t="s">
        <v>169</v>
      </c>
      <c r="BA21" s="54"/>
      <c r="BB21" s="54"/>
      <c r="BC21" s="54"/>
      <c r="BD21" s="60"/>
      <c r="BE21" s="61"/>
      <c r="BF21" s="62"/>
      <c r="BG21" s="63"/>
      <c r="BL21" s="77"/>
    </row>
    <row r="22" spans="1:64" ht="42.75" hidden="1" customHeight="1" thickBot="1" x14ac:dyDescent="0.25">
      <c r="A22" s="100">
        <v>43342.45616898148</v>
      </c>
      <c r="B22" s="104" t="s">
        <v>170</v>
      </c>
      <c r="C22" s="53">
        <v>50</v>
      </c>
      <c r="D22" s="54" t="s">
        <v>54</v>
      </c>
      <c r="E22" s="54" t="s">
        <v>54</v>
      </c>
      <c r="F22" s="54" t="s">
        <v>54</v>
      </c>
      <c r="G22" s="54" t="s">
        <v>54</v>
      </c>
      <c r="H22" s="54" t="s">
        <v>54</v>
      </c>
      <c r="I22" s="54" t="s">
        <v>54</v>
      </c>
      <c r="J22" s="54" t="s">
        <v>54</v>
      </c>
      <c r="K22" s="54" t="s">
        <v>54</v>
      </c>
      <c r="L22" s="54" t="s">
        <v>54</v>
      </c>
      <c r="M22" s="54" t="s">
        <v>55</v>
      </c>
      <c r="N22" s="54" t="s">
        <v>55</v>
      </c>
      <c r="O22" s="54" t="s">
        <v>55</v>
      </c>
      <c r="P22" s="54" t="s">
        <v>54</v>
      </c>
      <c r="Q22" s="54" t="s">
        <v>54</v>
      </c>
      <c r="R22" s="54" t="s">
        <v>54</v>
      </c>
      <c r="S22" s="54" t="s">
        <v>75</v>
      </c>
      <c r="T22" s="54" t="s">
        <v>61</v>
      </c>
      <c r="U22" s="54" t="s">
        <v>75</v>
      </c>
      <c r="V22" s="54" t="s">
        <v>60</v>
      </c>
      <c r="W22" s="54" t="s">
        <v>75</v>
      </c>
      <c r="X22" s="54" t="s">
        <v>61</v>
      </c>
      <c r="Y22" s="54" t="s">
        <v>60</v>
      </c>
      <c r="Z22" s="54" t="s">
        <v>75</v>
      </c>
      <c r="AA22" s="54" t="s">
        <v>62</v>
      </c>
      <c r="AB22" s="54" t="s">
        <v>75</v>
      </c>
      <c r="AC22" s="54" t="s">
        <v>75</v>
      </c>
      <c r="AD22" s="54" t="s">
        <v>60</v>
      </c>
      <c r="AE22" s="54" t="s">
        <v>75</v>
      </c>
      <c r="AF22" s="54" t="s">
        <v>59</v>
      </c>
      <c r="AG22" s="54" t="s">
        <v>58</v>
      </c>
      <c r="AH22" s="54" t="s">
        <v>58</v>
      </c>
      <c r="AI22" s="54" t="s">
        <v>59</v>
      </c>
      <c r="AJ22" s="54" t="s">
        <v>58</v>
      </c>
      <c r="AK22" s="54" t="s">
        <v>59</v>
      </c>
      <c r="AL22" s="54" t="s">
        <v>75</v>
      </c>
      <c r="AM22" s="54" t="s">
        <v>59</v>
      </c>
      <c r="AN22" s="54" t="s">
        <v>61</v>
      </c>
      <c r="AO22" s="54" t="s">
        <v>171</v>
      </c>
      <c r="AP22" s="54" t="s">
        <v>64</v>
      </c>
      <c r="AQ22" s="54" t="s">
        <v>59</v>
      </c>
      <c r="AR22" s="54" t="s">
        <v>66</v>
      </c>
      <c r="AS22" s="54" t="s">
        <v>66</v>
      </c>
      <c r="AT22" s="55">
        <v>43319</v>
      </c>
      <c r="AU22" s="54" t="s">
        <v>79</v>
      </c>
      <c r="AV22" s="54" t="s">
        <v>172</v>
      </c>
      <c r="AW22" s="54" t="s">
        <v>173</v>
      </c>
      <c r="AX22" s="54" t="s">
        <v>71</v>
      </c>
      <c r="AY22" s="54" t="s">
        <v>141</v>
      </c>
      <c r="AZ22" s="54" t="s">
        <v>174</v>
      </c>
      <c r="BA22" s="56" t="s">
        <v>175</v>
      </c>
      <c r="BB22" s="54"/>
      <c r="BC22" s="54"/>
      <c r="BD22" s="60"/>
      <c r="BE22" s="61"/>
      <c r="BF22" s="62"/>
      <c r="BG22" s="63"/>
      <c r="BL22" s="77"/>
    </row>
    <row r="23" spans="1:64" ht="42.75" hidden="1" customHeight="1" thickBot="1" x14ac:dyDescent="0.25">
      <c r="A23" s="100">
        <v>43342.491597222222</v>
      </c>
      <c r="B23" s="104" t="s">
        <v>176</v>
      </c>
      <c r="C23" s="53">
        <v>56</v>
      </c>
      <c r="D23" s="54" t="s">
        <v>54</v>
      </c>
      <c r="E23" s="54" t="s">
        <v>54</v>
      </c>
      <c r="F23" s="54" t="s">
        <v>54</v>
      </c>
      <c r="G23" s="54" t="s">
        <v>55</v>
      </c>
      <c r="H23" s="54" t="s">
        <v>56</v>
      </c>
      <c r="I23" s="54" t="s">
        <v>55</v>
      </c>
      <c r="J23" s="54" t="s">
        <v>56</v>
      </c>
      <c r="K23" s="54" t="s">
        <v>56</v>
      </c>
      <c r="L23" s="54" t="s">
        <v>55</v>
      </c>
      <c r="M23" s="54" t="s">
        <v>55</v>
      </c>
      <c r="N23" s="54" t="s">
        <v>56</v>
      </c>
      <c r="O23" s="54" t="s">
        <v>54</v>
      </c>
      <c r="P23" s="54" t="s">
        <v>54</v>
      </c>
      <c r="Q23" s="54" t="s">
        <v>55</v>
      </c>
      <c r="R23" s="54" t="s">
        <v>177</v>
      </c>
      <c r="S23" s="54" t="s">
        <v>61</v>
      </c>
      <c r="T23" s="54" t="s">
        <v>58</v>
      </c>
      <c r="U23" s="54" t="s">
        <v>61</v>
      </c>
      <c r="V23" s="54" t="s">
        <v>59</v>
      </c>
      <c r="W23" s="54" t="s">
        <v>75</v>
      </c>
      <c r="X23" s="54" t="s">
        <v>58</v>
      </c>
      <c r="Y23" s="54" t="s">
        <v>59</v>
      </c>
      <c r="Z23" s="54" t="s">
        <v>61</v>
      </c>
      <c r="AA23" s="54" t="s">
        <v>62</v>
      </c>
      <c r="AB23" s="54" t="s">
        <v>75</v>
      </c>
      <c r="AC23" s="54" t="s">
        <v>75</v>
      </c>
      <c r="AD23" s="54" t="s">
        <v>60</v>
      </c>
      <c r="AE23" s="54" t="s">
        <v>75</v>
      </c>
      <c r="AF23" s="54" t="s">
        <v>75</v>
      </c>
      <c r="AG23" s="54" t="s">
        <v>61</v>
      </c>
      <c r="AH23" s="54" t="s">
        <v>61</v>
      </c>
      <c r="AI23" s="54" t="s">
        <v>60</v>
      </c>
      <c r="AJ23" s="54" t="s">
        <v>62</v>
      </c>
      <c r="AK23" s="54" t="s">
        <v>60</v>
      </c>
      <c r="AL23" s="54" t="s">
        <v>75</v>
      </c>
      <c r="AM23" s="54" t="s">
        <v>60</v>
      </c>
      <c r="AN23" s="54" t="s">
        <v>75</v>
      </c>
      <c r="AO23" s="54" t="s">
        <v>178</v>
      </c>
      <c r="AP23" s="54" t="s">
        <v>64</v>
      </c>
      <c r="AQ23" s="54" t="s">
        <v>77</v>
      </c>
      <c r="AR23" s="54" t="s">
        <v>66</v>
      </c>
      <c r="AS23" s="54" t="s">
        <v>66</v>
      </c>
      <c r="AT23" s="55">
        <v>43287</v>
      </c>
      <c r="AU23" s="54" t="s">
        <v>86</v>
      </c>
      <c r="AV23" s="54" t="s">
        <v>102</v>
      </c>
      <c r="AW23" s="54" t="s">
        <v>179</v>
      </c>
      <c r="AX23" s="54" t="s">
        <v>82</v>
      </c>
      <c r="AY23" s="54" t="s">
        <v>82</v>
      </c>
      <c r="AZ23" s="54"/>
      <c r="BA23" s="54" t="s">
        <v>180</v>
      </c>
      <c r="BB23" s="54"/>
      <c r="BC23" s="54"/>
      <c r="BD23" s="54"/>
      <c r="BE23" s="54"/>
      <c r="BF23" s="54"/>
      <c r="BG23" s="63"/>
      <c r="BL23" s="77"/>
    </row>
    <row r="24" spans="1:64" ht="42.75" hidden="1" customHeight="1" thickBot="1" x14ac:dyDescent="0.25">
      <c r="A24" s="100">
        <v>43342.516527777778</v>
      </c>
      <c r="B24" s="104" t="s">
        <v>181</v>
      </c>
      <c r="C24" s="53" t="s">
        <v>182</v>
      </c>
      <c r="D24" s="54" t="s">
        <v>55</v>
      </c>
      <c r="E24" s="54" t="s">
        <v>54</v>
      </c>
      <c r="F24" s="54" t="s">
        <v>56</v>
      </c>
      <c r="G24" s="54" t="s">
        <v>54</v>
      </c>
      <c r="H24" s="54" t="s">
        <v>55</v>
      </c>
      <c r="I24" s="54" t="s">
        <v>54</v>
      </c>
      <c r="J24" s="54" t="s">
        <v>55</v>
      </c>
      <c r="K24" s="54" t="s">
        <v>55</v>
      </c>
      <c r="L24" s="54" t="s">
        <v>54</v>
      </c>
      <c r="M24" s="54" t="s">
        <v>54</v>
      </c>
      <c r="N24" s="54" t="s">
        <v>54</v>
      </c>
      <c r="O24" s="54" t="s">
        <v>54</v>
      </c>
      <c r="P24" s="54" t="s">
        <v>54</v>
      </c>
      <c r="Q24" s="54" t="s">
        <v>56</v>
      </c>
      <c r="R24" s="54" t="s">
        <v>55</v>
      </c>
      <c r="S24" s="54" t="s">
        <v>58</v>
      </c>
      <c r="T24" s="54" t="s">
        <v>61</v>
      </c>
      <c r="U24" s="54" t="s">
        <v>61</v>
      </c>
      <c r="V24" s="54" t="s">
        <v>59</v>
      </c>
      <c r="W24" s="54" t="s">
        <v>61</v>
      </c>
      <c r="X24" s="54" t="s">
        <v>58</v>
      </c>
      <c r="Y24" s="54" t="s">
        <v>58</v>
      </c>
      <c r="Z24" s="54" t="s">
        <v>75</v>
      </c>
      <c r="AA24" s="54" t="s">
        <v>62</v>
      </c>
      <c r="AB24" s="54" t="s">
        <v>58</v>
      </c>
      <c r="AC24" s="54" t="s">
        <v>75</v>
      </c>
      <c r="AD24" s="54" t="s">
        <v>59</v>
      </c>
      <c r="AE24" s="54" t="s">
        <v>75</v>
      </c>
      <c r="AF24" s="54" t="s">
        <v>58</v>
      </c>
      <c r="AG24" s="54" t="s">
        <v>61</v>
      </c>
      <c r="AH24" s="54" t="s">
        <v>61</v>
      </c>
      <c r="AI24" s="54" t="s">
        <v>58</v>
      </c>
      <c r="AJ24" s="54" t="s">
        <v>62</v>
      </c>
      <c r="AK24" s="54" t="s">
        <v>62</v>
      </c>
      <c r="AL24" s="54" t="s">
        <v>75</v>
      </c>
      <c r="AM24" s="54" t="s">
        <v>59</v>
      </c>
      <c r="AN24" s="54" t="s">
        <v>61</v>
      </c>
      <c r="AO24" s="54" t="s">
        <v>183</v>
      </c>
      <c r="AP24" s="54" t="s">
        <v>64</v>
      </c>
      <c r="AQ24" s="54" t="s">
        <v>77</v>
      </c>
      <c r="AR24" s="54" t="s">
        <v>66</v>
      </c>
      <c r="AS24" s="54" t="s">
        <v>66</v>
      </c>
      <c r="AT24" s="55">
        <v>43319</v>
      </c>
      <c r="AU24" s="54" t="s">
        <v>96</v>
      </c>
      <c r="AV24" s="54" t="s">
        <v>102</v>
      </c>
      <c r="AW24" s="54" t="s">
        <v>108</v>
      </c>
      <c r="AX24" s="54" t="s">
        <v>82</v>
      </c>
      <c r="AY24" s="54" t="s">
        <v>66</v>
      </c>
      <c r="AZ24" s="54"/>
      <c r="BA24" s="56" t="s">
        <v>184</v>
      </c>
      <c r="BB24" s="54"/>
      <c r="BC24" s="54"/>
      <c r="BD24" s="54"/>
      <c r="BE24" s="54"/>
      <c r="BF24" s="54"/>
      <c r="BG24" s="63"/>
      <c r="BL24" s="77"/>
    </row>
    <row r="25" spans="1:64" ht="42.75" hidden="1" customHeight="1" thickBot="1" x14ac:dyDescent="0.25">
      <c r="A25" s="100">
        <v>43342.522939814815</v>
      </c>
      <c r="B25" s="104" t="s">
        <v>185</v>
      </c>
      <c r="C25" s="53">
        <v>55</v>
      </c>
      <c r="D25" s="54" t="s">
        <v>55</v>
      </c>
      <c r="E25" s="54" t="s">
        <v>56</v>
      </c>
      <c r="F25" s="54" t="s">
        <v>57</v>
      </c>
      <c r="G25" s="54" t="s">
        <v>55</v>
      </c>
      <c r="H25" s="54" t="s">
        <v>54</v>
      </c>
      <c r="I25" s="54" t="s">
        <v>54</v>
      </c>
      <c r="J25" s="54" t="s">
        <v>55</v>
      </c>
      <c r="K25" s="54" t="s">
        <v>56</v>
      </c>
      <c r="L25" s="54" t="s">
        <v>56</v>
      </c>
      <c r="M25" s="54" t="s">
        <v>57</v>
      </c>
      <c r="N25" s="54" t="s">
        <v>54</v>
      </c>
      <c r="O25" s="54" t="s">
        <v>54</v>
      </c>
      <c r="P25" s="54" t="s">
        <v>55</v>
      </c>
      <c r="Q25" s="54" t="s">
        <v>56</v>
      </c>
      <c r="R25" s="54" t="s">
        <v>57</v>
      </c>
      <c r="S25" s="54" t="s">
        <v>61</v>
      </c>
      <c r="T25" s="54" t="s">
        <v>59</v>
      </c>
      <c r="U25" s="54" t="s">
        <v>61</v>
      </c>
      <c r="V25" s="54" t="s">
        <v>59</v>
      </c>
      <c r="W25" s="54" t="s">
        <v>75</v>
      </c>
      <c r="X25" s="54" t="s">
        <v>60</v>
      </c>
      <c r="Y25" s="54" t="s">
        <v>58</v>
      </c>
      <c r="Z25" s="54" t="s">
        <v>61</v>
      </c>
      <c r="AA25" s="54" t="s">
        <v>62</v>
      </c>
      <c r="AB25" s="54" t="s">
        <v>75</v>
      </c>
      <c r="AC25" s="54" t="s">
        <v>75</v>
      </c>
      <c r="AD25" s="54" t="s">
        <v>59</v>
      </c>
      <c r="AE25" s="54" t="s">
        <v>75</v>
      </c>
      <c r="AF25" s="54" t="s">
        <v>59</v>
      </c>
      <c r="AG25" s="54" t="s">
        <v>61</v>
      </c>
      <c r="AH25" s="54" t="s">
        <v>58</v>
      </c>
      <c r="AI25" s="54" t="s">
        <v>58</v>
      </c>
      <c r="AJ25" s="54" t="s">
        <v>59</v>
      </c>
      <c r="AK25" s="54" t="s">
        <v>60</v>
      </c>
      <c r="AL25" s="54" t="s">
        <v>75</v>
      </c>
      <c r="AM25" s="54" t="s">
        <v>58</v>
      </c>
      <c r="AN25" s="54" t="s">
        <v>61</v>
      </c>
      <c r="AO25" s="54" t="s">
        <v>186</v>
      </c>
      <c r="AP25" s="54" t="s">
        <v>64</v>
      </c>
      <c r="AQ25" s="54" t="s">
        <v>77</v>
      </c>
      <c r="AR25" s="54" t="s">
        <v>66</v>
      </c>
      <c r="AS25" s="54" t="s">
        <v>66</v>
      </c>
      <c r="AT25" s="55">
        <v>43319</v>
      </c>
      <c r="AU25" s="54" t="s">
        <v>135</v>
      </c>
      <c r="AV25" s="54" t="s">
        <v>80</v>
      </c>
      <c r="AW25" s="54" t="s">
        <v>187</v>
      </c>
      <c r="AX25" s="54" t="s">
        <v>82</v>
      </c>
      <c r="AY25" s="54" t="s">
        <v>66</v>
      </c>
      <c r="AZ25" s="54"/>
      <c r="BA25" s="56" t="s">
        <v>188</v>
      </c>
      <c r="BB25" s="54"/>
      <c r="BC25" s="54"/>
      <c r="BD25" s="54"/>
      <c r="BE25" s="54"/>
      <c r="BF25" s="54"/>
      <c r="BG25" s="63"/>
      <c r="BL25" s="77"/>
    </row>
    <row r="26" spans="1:64" ht="42.75" hidden="1" customHeight="1" thickBot="1" x14ac:dyDescent="0.25">
      <c r="A26" s="100">
        <v>43342.529085648152</v>
      </c>
      <c r="B26" s="104" t="s">
        <v>189</v>
      </c>
      <c r="C26" s="53" t="s">
        <v>190</v>
      </c>
      <c r="D26" s="54" t="s">
        <v>54</v>
      </c>
      <c r="E26" s="54" t="s">
        <v>54</v>
      </c>
      <c r="F26" s="54" t="s">
        <v>55</v>
      </c>
      <c r="G26" s="54" t="s">
        <v>55</v>
      </c>
      <c r="H26" s="54" t="s">
        <v>55</v>
      </c>
      <c r="I26" s="54" t="s">
        <v>55</v>
      </c>
      <c r="J26" s="54" t="s">
        <v>55</v>
      </c>
      <c r="K26" s="54" t="s">
        <v>56</v>
      </c>
      <c r="L26" s="54" t="s">
        <v>54</v>
      </c>
      <c r="M26" s="54" t="s">
        <v>55</v>
      </c>
      <c r="N26" s="54" t="s">
        <v>54</v>
      </c>
      <c r="O26" s="54" t="s">
        <v>55</v>
      </c>
      <c r="P26" s="54" t="s">
        <v>54</v>
      </c>
      <c r="Q26" s="54" t="s">
        <v>56</v>
      </c>
      <c r="R26" s="54" t="s">
        <v>55</v>
      </c>
      <c r="S26" s="54" t="s">
        <v>59</v>
      </c>
      <c r="T26" s="54" t="s">
        <v>59</v>
      </c>
      <c r="U26" s="54" t="s">
        <v>58</v>
      </c>
      <c r="V26" s="54" t="s">
        <v>60</v>
      </c>
      <c r="W26" s="54" t="s">
        <v>75</v>
      </c>
      <c r="X26" s="54" t="s">
        <v>59</v>
      </c>
      <c r="Y26" s="54" t="s">
        <v>59</v>
      </c>
      <c r="Z26" s="54" t="s">
        <v>58</v>
      </c>
      <c r="AA26" s="54" t="s">
        <v>62</v>
      </c>
      <c r="AB26" s="54" t="s">
        <v>61</v>
      </c>
      <c r="AC26" s="54" t="s">
        <v>75</v>
      </c>
      <c r="AD26" s="54" t="s">
        <v>62</v>
      </c>
      <c r="AE26" s="54" t="s">
        <v>61</v>
      </c>
      <c r="AF26" s="54" t="s">
        <v>60</v>
      </c>
      <c r="AG26" s="54" t="s">
        <v>75</v>
      </c>
      <c r="AH26" s="54" t="s">
        <v>58</v>
      </c>
      <c r="AI26" s="54" t="s">
        <v>59</v>
      </c>
      <c r="AJ26" s="54" t="s">
        <v>59</v>
      </c>
      <c r="AK26" s="54" t="s">
        <v>59</v>
      </c>
      <c r="AL26" s="54" t="s">
        <v>75</v>
      </c>
      <c r="AM26" s="54" t="s">
        <v>59</v>
      </c>
      <c r="AN26" s="54" t="s">
        <v>58</v>
      </c>
      <c r="AO26" s="54" t="s">
        <v>191</v>
      </c>
      <c r="AP26" s="54" t="s">
        <v>64</v>
      </c>
      <c r="AQ26" s="54" t="s">
        <v>77</v>
      </c>
      <c r="AR26" s="54" t="s">
        <v>66</v>
      </c>
      <c r="AS26" s="54" t="s">
        <v>66</v>
      </c>
      <c r="AT26" s="55">
        <v>43224</v>
      </c>
      <c r="AU26" s="54" t="s">
        <v>96</v>
      </c>
      <c r="AV26" s="54" t="s">
        <v>69</v>
      </c>
      <c r="AW26" s="54" t="s">
        <v>192</v>
      </c>
      <c r="AX26" s="54" t="s">
        <v>71</v>
      </c>
      <c r="AY26" s="54" t="s">
        <v>66</v>
      </c>
      <c r="AZ26" s="54" t="s">
        <v>193</v>
      </c>
      <c r="BA26" s="56" t="s">
        <v>194</v>
      </c>
      <c r="BB26" s="54"/>
      <c r="BC26" s="54"/>
      <c r="BD26" s="54"/>
      <c r="BE26" s="54"/>
      <c r="BF26" s="54"/>
      <c r="BG26" s="63"/>
      <c r="BL26" s="77"/>
    </row>
    <row r="27" spans="1:64" ht="42.75" hidden="1" customHeight="1" thickBot="1" x14ac:dyDescent="0.25">
      <c r="A27" s="100">
        <v>43342.547673611109</v>
      </c>
      <c r="B27" s="104" t="s">
        <v>195</v>
      </c>
      <c r="C27" s="53" t="s">
        <v>196</v>
      </c>
      <c r="D27" s="54" t="s">
        <v>55</v>
      </c>
      <c r="E27" s="54" t="s">
        <v>56</v>
      </c>
      <c r="F27" s="54" t="s">
        <v>55</v>
      </c>
      <c r="G27" s="54" t="s">
        <v>54</v>
      </c>
      <c r="H27" s="54" t="s">
        <v>54</v>
      </c>
      <c r="I27" s="54" t="s">
        <v>54</v>
      </c>
      <c r="J27" s="54" t="s">
        <v>54</v>
      </c>
      <c r="K27" s="54" t="s">
        <v>56</v>
      </c>
      <c r="L27" s="54" t="s">
        <v>55</v>
      </c>
      <c r="M27" s="54" t="s">
        <v>56</v>
      </c>
      <c r="N27" s="54" t="s">
        <v>55</v>
      </c>
      <c r="O27" s="54" t="s">
        <v>55</v>
      </c>
      <c r="P27" s="54" t="s">
        <v>54</v>
      </c>
      <c r="Q27" s="54" t="s">
        <v>54</v>
      </c>
      <c r="R27" s="54" t="s">
        <v>56</v>
      </c>
      <c r="S27" s="54" t="s">
        <v>58</v>
      </c>
      <c r="T27" s="54" t="s">
        <v>58</v>
      </c>
      <c r="U27" s="54" t="s">
        <v>61</v>
      </c>
      <c r="V27" s="54" t="s">
        <v>60</v>
      </c>
      <c r="W27" s="54" t="s">
        <v>61</v>
      </c>
      <c r="X27" s="54" t="s">
        <v>61</v>
      </c>
      <c r="Y27" s="54" t="s">
        <v>60</v>
      </c>
      <c r="Z27" s="54" t="s">
        <v>75</v>
      </c>
      <c r="AA27" s="54" t="s">
        <v>62</v>
      </c>
      <c r="AB27" s="54" t="s">
        <v>75</v>
      </c>
      <c r="AC27" s="54" t="s">
        <v>75</v>
      </c>
      <c r="AD27" s="54" t="s">
        <v>59</v>
      </c>
      <c r="AE27" s="54" t="s">
        <v>61</v>
      </c>
      <c r="AF27" s="54" t="s">
        <v>61</v>
      </c>
      <c r="AG27" s="54" t="s">
        <v>75</v>
      </c>
      <c r="AH27" s="54" t="s">
        <v>61</v>
      </c>
      <c r="AI27" s="54" t="s">
        <v>59</v>
      </c>
      <c r="AJ27" s="54" t="s">
        <v>60</v>
      </c>
      <c r="AK27" s="54" t="s">
        <v>60</v>
      </c>
      <c r="AL27" s="54" t="s">
        <v>61</v>
      </c>
      <c r="AM27" s="54" t="s">
        <v>60</v>
      </c>
      <c r="AN27" s="54" t="s">
        <v>75</v>
      </c>
      <c r="AO27" s="54"/>
      <c r="AP27" s="54" t="s">
        <v>64</v>
      </c>
      <c r="AQ27" s="54" t="s">
        <v>77</v>
      </c>
      <c r="AR27" s="54" t="s">
        <v>66</v>
      </c>
      <c r="AS27" s="54" t="s">
        <v>82</v>
      </c>
      <c r="AT27" s="55">
        <v>43319</v>
      </c>
      <c r="AU27" s="54" t="s">
        <v>79</v>
      </c>
      <c r="AV27" s="54" t="s">
        <v>102</v>
      </c>
      <c r="AW27" s="54" t="s">
        <v>197</v>
      </c>
      <c r="AX27" s="54" t="s">
        <v>71</v>
      </c>
      <c r="AY27" s="54" t="s">
        <v>66</v>
      </c>
      <c r="AZ27" s="54"/>
      <c r="BA27" s="56" t="s">
        <v>198</v>
      </c>
      <c r="BB27" s="54"/>
      <c r="BC27" s="54"/>
      <c r="BD27" s="54"/>
      <c r="BE27" s="54"/>
      <c r="BF27" s="54"/>
      <c r="BG27" s="63"/>
      <c r="BL27" s="77"/>
    </row>
    <row r="28" spans="1:64" ht="42.75" hidden="1" customHeight="1" x14ac:dyDescent="0.2">
      <c r="A28" s="101"/>
      <c r="B28" s="105"/>
      <c r="BL28" s="77"/>
    </row>
    <row r="29" spans="1:64" ht="42.75" hidden="1" customHeight="1" x14ac:dyDescent="0.2">
      <c r="A29" s="101"/>
      <c r="B29" s="105"/>
      <c r="BL29" s="77"/>
    </row>
    <row r="30" spans="1:64" ht="42.75" hidden="1" customHeight="1" x14ac:dyDescent="0.2">
      <c r="A30" s="101"/>
      <c r="B30" s="105"/>
      <c r="BL30" s="77"/>
    </row>
    <row r="31" spans="1:64" ht="42.75" hidden="1" customHeight="1" x14ac:dyDescent="0.2">
      <c r="A31" s="101"/>
      <c r="B31" s="105"/>
      <c r="BL31" s="77"/>
    </row>
    <row r="32" spans="1:64" ht="42.75" hidden="1" customHeight="1" x14ac:dyDescent="0.2">
      <c r="A32" s="99">
        <v>43341.508152025461</v>
      </c>
      <c r="B32" s="103" t="s">
        <v>53</v>
      </c>
      <c r="C32" s="41">
        <v>40</v>
      </c>
      <c r="D32" s="41">
        <f>IF(D2="Однозначно да",5,IF(D2="Скорее да, чем нет",4,IF(D2="И да, и нет",3,IF(D2="Скорее нет",2,IF(D2="Однозначно нет",1)))))</f>
        <v>5</v>
      </c>
      <c r="E32" s="41">
        <f t="shared" ref="E32:R32" si="0">IF(E2="Однозначно да",5,IF(E2="Скорее да, чем нет",4,IF(E2="И да, и нет",3,IF(E2="Скорее нет",2,IF(E2="Однозначно нет",1)))))</f>
        <v>5</v>
      </c>
      <c r="F32" s="41">
        <f t="shared" si="0"/>
        <v>4</v>
      </c>
      <c r="G32" s="41">
        <f t="shared" si="0"/>
        <v>4</v>
      </c>
      <c r="H32" s="41">
        <f t="shared" si="0"/>
        <v>3</v>
      </c>
      <c r="I32" s="41">
        <f t="shared" si="0"/>
        <v>3</v>
      </c>
      <c r="J32" s="41">
        <f t="shared" si="0"/>
        <v>4</v>
      </c>
      <c r="K32" s="41">
        <f t="shared" si="0"/>
        <v>4</v>
      </c>
      <c r="L32" s="41">
        <f t="shared" si="0"/>
        <v>5</v>
      </c>
      <c r="M32" s="41">
        <f t="shared" si="0"/>
        <v>2</v>
      </c>
      <c r="N32" s="41">
        <f t="shared" si="0"/>
        <v>4</v>
      </c>
      <c r="O32" s="41">
        <f t="shared" si="0"/>
        <v>5</v>
      </c>
      <c r="P32" s="41">
        <f t="shared" si="0"/>
        <v>5</v>
      </c>
      <c r="Q32" s="41">
        <f>IF(Q2="Однозначно да",5,IF(Q2="Скорее да, чем нет",4,IF(Q2="И да, и нет",3,IF(Q2="Скорее нет",2,IF(Q2="Однозначно нет",1)))))</f>
        <v>5</v>
      </c>
      <c r="R32" s="41">
        <f t="shared" si="0"/>
        <v>5</v>
      </c>
      <c r="S32" s="65">
        <f>IF(S2="Никогда",1,IF(S2="Очень редко",2,IF(S2="Иногда",3,IF(S2="Часто",4,IF(S2="Очень часто",5,IF(S2="Каждый день",6))))))</f>
        <v>3</v>
      </c>
      <c r="T32" s="65">
        <f t="shared" ref="T32:AN32" si="1">IF(T2="Никогда",1,IF(T2="Очень редко",2,IF(T2="Иногда",3,IF(T2="Часто",4,IF(T2="Очень часто",5,IF(T2="Каждый день",6))))))</f>
        <v>4</v>
      </c>
      <c r="U32" s="65">
        <f t="shared" si="1"/>
        <v>5</v>
      </c>
      <c r="V32" s="65">
        <f t="shared" si="1"/>
        <v>3</v>
      </c>
      <c r="W32" s="65">
        <f t="shared" si="1"/>
        <v>5</v>
      </c>
      <c r="X32" s="65">
        <f t="shared" si="1"/>
        <v>5</v>
      </c>
      <c r="Y32" s="65">
        <f t="shared" si="1"/>
        <v>5</v>
      </c>
      <c r="Z32" s="65">
        <f t="shared" si="1"/>
        <v>3</v>
      </c>
      <c r="AA32" s="65">
        <f>IF(AA2="Никогда",1,IF(AA2="Очень редко",2,IF(AA2="Иногда",3,IF(AA2="Часто",4,IF(AA2="Очень часто",5,IF(AA2="Каждый день",6))))))</f>
        <v>3</v>
      </c>
      <c r="AB32" s="65">
        <f t="shared" si="1"/>
        <v>5</v>
      </c>
      <c r="AC32" s="65">
        <f t="shared" si="1"/>
        <v>2</v>
      </c>
      <c r="AD32" s="65">
        <f t="shared" si="1"/>
        <v>6</v>
      </c>
      <c r="AE32" s="65">
        <f t="shared" si="1"/>
        <v>5</v>
      </c>
      <c r="AF32" s="65">
        <f t="shared" si="1"/>
        <v>3</v>
      </c>
      <c r="AG32" s="65">
        <f t="shared" si="1"/>
        <v>5</v>
      </c>
      <c r="AH32" s="65">
        <f t="shared" si="1"/>
        <v>6</v>
      </c>
      <c r="AI32" s="65">
        <f>IF(AI2="Никогда",1,IF(AI2="Очень редко",2,IF(AI2="Иногда",3,IF(AI2="Часто",4,IF(AI2="Очень часто",5,IF(AI2="Каждый день",6))))))</f>
        <v>3</v>
      </c>
      <c r="AJ32" s="65">
        <f t="shared" si="1"/>
        <v>4</v>
      </c>
      <c r="AK32" s="65">
        <f t="shared" si="1"/>
        <v>4</v>
      </c>
      <c r="AL32" s="65">
        <f t="shared" si="1"/>
        <v>5</v>
      </c>
      <c r="AM32" s="65">
        <f t="shared" si="1"/>
        <v>3</v>
      </c>
      <c r="AN32" s="65">
        <f t="shared" si="1"/>
        <v>3</v>
      </c>
      <c r="AO32" s="42" t="s">
        <v>63</v>
      </c>
      <c r="AP32" s="42" t="s">
        <v>64</v>
      </c>
      <c r="AQ32" s="42" t="s">
        <v>65</v>
      </c>
      <c r="AR32" s="42" t="s">
        <v>66</v>
      </c>
      <c r="AS32" s="42" t="s">
        <v>66</v>
      </c>
      <c r="AT32" s="44" t="s">
        <v>67</v>
      </c>
      <c r="AU32" s="42" t="s">
        <v>68</v>
      </c>
      <c r="AV32" s="42" t="s">
        <v>69</v>
      </c>
      <c r="AW32" s="42" t="s">
        <v>70</v>
      </c>
      <c r="AX32" s="42" t="s">
        <v>71</v>
      </c>
      <c r="AY32" s="42" t="s">
        <v>66</v>
      </c>
      <c r="AZ32" s="42" t="s">
        <v>72</v>
      </c>
      <c r="BA32" s="42" t="s">
        <v>73</v>
      </c>
      <c r="BC32" s="46">
        <f>SUM(D32:R32)</f>
        <v>63</v>
      </c>
      <c r="BD32" s="47">
        <f>S32+T32+U32+X32+Z32+AE32+AF32+AH32+AL32</f>
        <v>39</v>
      </c>
      <c r="BE32" s="48">
        <f>W32+AB32+AC32+AF32+AN32</f>
        <v>18</v>
      </c>
      <c r="BF32" s="49">
        <f>V32+Y32+AA32+AD32+AI32+AJ32+AK32+AM32</f>
        <v>31</v>
      </c>
      <c r="BG32" s="50" t="str">
        <f>IF(BC32&gt;=55,"Вы активно реализуете свои потребности в саморазвитии",IF(BC32&lt;36,"Вы находитесь в стадии остановившегося развития","у Вас нет сложившейся системы саморазвития, ориентация на развитие сильно зависти от условий"))</f>
        <v>Вы активно реализуете свои потребности в саморазвитии</v>
      </c>
      <c r="BH32" s="47" t="str">
        <f>IF(BD32&lt;13,"минимальная",IF(BD32&gt;40,"критическая",IF((BD32&gt;13)*AND(BD32&lt;26),"средняя","высокая")))</f>
        <v>высокая</v>
      </c>
      <c r="BI32" s="68" t="str">
        <f>IF(BE32&lt;6,"минимальная",IF(BE32&gt;30,"критическая",IF((BE32&gt;7)*AND(BE32&lt;14),"средняя","высокая")))</f>
        <v>высокая</v>
      </c>
      <c r="BJ32" s="49" t="str">
        <f>IF(BF32&lt;13,"минимальная",IF(BF32&gt;37,"критическая",IF((BF32&gt;13)*AND(BF32&lt;24),"средняя","высокая")))</f>
        <v>высокая</v>
      </c>
      <c r="BK32" s="66">
        <f>SUM(S32:AN32)</f>
        <v>90</v>
      </c>
      <c r="BL32" s="77" t="str">
        <f>IF(BK32&lt;34,"минимальная",IF(BK32&gt;103,"критическая",IF((BK32&gt;34)*AND(BK32&lt;68),"средняя","высокая")))</f>
        <v>высокая</v>
      </c>
    </row>
    <row r="33" spans="1:64" ht="42.75" customHeight="1" x14ac:dyDescent="0.2">
      <c r="A33" s="99">
        <v>43341.510619004628</v>
      </c>
      <c r="B33" s="103" t="s">
        <v>74</v>
      </c>
      <c r="C33" s="41">
        <v>47</v>
      </c>
      <c r="D33" s="41">
        <f t="shared" ref="D33:R48" si="2">IF(D3="Однозначно да",5,IF(D3="Скорее да, чем нет",4,IF(D3="И да, и нет",3,IF(D3="Скорее нет",2,IF(D3="Однозначно нет",1)))))</f>
        <v>3</v>
      </c>
      <c r="E33" s="41">
        <f t="shared" si="2"/>
        <v>4</v>
      </c>
      <c r="F33" s="41">
        <f t="shared" si="2"/>
        <v>3</v>
      </c>
      <c r="G33" s="41">
        <f t="shared" si="2"/>
        <v>4</v>
      </c>
      <c r="H33" s="41">
        <f t="shared" si="2"/>
        <v>3</v>
      </c>
      <c r="I33" s="41">
        <f t="shared" si="2"/>
        <v>3</v>
      </c>
      <c r="J33" s="41">
        <f t="shared" si="2"/>
        <v>3</v>
      </c>
      <c r="K33" s="41">
        <f t="shared" si="2"/>
        <v>3</v>
      </c>
      <c r="L33" s="41">
        <f t="shared" si="2"/>
        <v>4</v>
      </c>
      <c r="M33" s="41">
        <f t="shared" si="2"/>
        <v>2</v>
      </c>
      <c r="N33" s="41">
        <f t="shared" si="2"/>
        <v>4</v>
      </c>
      <c r="O33" s="41">
        <f t="shared" si="2"/>
        <v>4</v>
      </c>
      <c r="P33" s="41">
        <f t="shared" si="2"/>
        <v>3</v>
      </c>
      <c r="Q33" s="41">
        <f t="shared" si="2"/>
        <v>2</v>
      </c>
      <c r="R33" s="41">
        <f t="shared" si="2"/>
        <v>2</v>
      </c>
      <c r="S33" s="65">
        <f t="shared" ref="S33:AN44" si="3">IF(S3="Никогда",1,IF(S3="Очень редко",2,IF(S3="Иногда",3,IF(S3="Часто",4,IF(S3="Очень часто",5,IF(S3="Каждый день",6))))))</f>
        <v>4</v>
      </c>
      <c r="T33" s="65">
        <f t="shared" si="3"/>
        <v>4</v>
      </c>
      <c r="U33" s="65">
        <f t="shared" si="3"/>
        <v>4</v>
      </c>
      <c r="V33" s="65">
        <f t="shared" si="3"/>
        <v>4</v>
      </c>
      <c r="W33" s="65">
        <f t="shared" si="3"/>
        <v>2</v>
      </c>
      <c r="X33" s="65">
        <f t="shared" si="3"/>
        <v>3</v>
      </c>
      <c r="Y33" s="65">
        <f t="shared" si="3"/>
        <v>4</v>
      </c>
      <c r="Z33" s="65">
        <f t="shared" si="3"/>
        <v>4</v>
      </c>
      <c r="AA33" s="65">
        <f t="shared" si="3"/>
        <v>3</v>
      </c>
      <c r="AB33" s="65">
        <f t="shared" si="3"/>
        <v>1</v>
      </c>
      <c r="AC33" s="65">
        <f t="shared" si="3"/>
        <v>2</v>
      </c>
      <c r="AD33" s="65">
        <f t="shared" si="3"/>
        <v>4</v>
      </c>
      <c r="AE33" s="65">
        <f t="shared" si="3"/>
        <v>3</v>
      </c>
      <c r="AF33" s="65">
        <f t="shared" si="3"/>
        <v>3</v>
      </c>
      <c r="AG33" s="65">
        <f t="shared" si="3"/>
        <v>1</v>
      </c>
      <c r="AH33" s="65">
        <f t="shared" si="3"/>
        <v>3</v>
      </c>
      <c r="AI33" s="65">
        <f t="shared" si="3"/>
        <v>4</v>
      </c>
      <c r="AJ33" s="65">
        <f t="shared" si="3"/>
        <v>3</v>
      </c>
      <c r="AK33" s="65">
        <f t="shared" si="3"/>
        <v>4</v>
      </c>
      <c r="AL33" s="65">
        <f t="shared" si="3"/>
        <v>2</v>
      </c>
      <c r="AM33" s="65">
        <f t="shared" si="3"/>
        <v>6</v>
      </c>
      <c r="AN33" s="65">
        <f t="shared" si="3"/>
        <v>2</v>
      </c>
      <c r="AO33" s="42" t="s">
        <v>76</v>
      </c>
      <c r="AP33" s="67" t="s">
        <v>54</v>
      </c>
      <c r="AQ33" s="42" t="s">
        <v>77</v>
      </c>
      <c r="AR33" s="42" t="s">
        <v>66</v>
      </c>
      <c r="AS33" s="42" t="s">
        <v>66</v>
      </c>
      <c r="AT33" s="44" t="s">
        <v>78</v>
      </c>
      <c r="AU33" s="42" t="s">
        <v>79</v>
      </c>
      <c r="AV33" s="42" t="s">
        <v>80</v>
      </c>
      <c r="AW33" s="42" t="s">
        <v>81</v>
      </c>
      <c r="AX33" s="42" t="s">
        <v>82</v>
      </c>
      <c r="AY33" s="42" t="s">
        <v>82</v>
      </c>
      <c r="AZ33" s="42" t="s">
        <v>83</v>
      </c>
      <c r="BA33" s="42" t="s">
        <v>84</v>
      </c>
      <c r="BC33" s="46">
        <f t="shared" ref="BC33:BC57" si="4">SUM(D33:R33)</f>
        <v>47</v>
      </c>
      <c r="BD33" s="47">
        <f t="shared" ref="BD33:BD57" si="5">S33+T33+U33+X33+Z33+AE33+AF33+AH33+AL33</f>
        <v>30</v>
      </c>
      <c r="BE33" s="48">
        <f t="shared" ref="BE33:BE57" si="6">W33+AB33+AC33+AF33+AN33</f>
        <v>10</v>
      </c>
      <c r="BF33" s="49">
        <f t="shared" ref="BF33:BF57" si="7">V33+Y33+AA33+AD33+AI33+AJ33+AK33+AM33</f>
        <v>32</v>
      </c>
      <c r="BG33" s="50" t="str">
        <f>IF(BC33&gt;=55,"Вы активно реализуете свои потребности в саморазвитии",IF(BC33&lt;36,"Вы находитесь в стадии остановившегося развития","у Вас нет сложившейся системы саморазвития, ориентация на развитие сильно зависит от условий"))</f>
        <v>у Вас нет сложившейся системы саморазвития, ориентация на развитие сильно зависит от условий</v>
      </c>
      <c r="BH33" s="47" t="str">
        <f t="shared" ref="BH33:BH57" si="8">IF(BD33&lt;13,"минимальная",IF(BD33&gt;40,"критическая",IF((BD33&gt;13)*AND(BD33&lt;26),"средняя","высокая")))</f>
        <v>высокая</v>
      </c>
      <c r="BI33" s="68" t="str">
        <f t="shared" ref="BI33:BI57" si="9">IF(BE33&lt;6,"минимальная",IF(BE33&gt;30,"критическая",IF((BE33&gt;7)*AND(BE33&lt;14),"средняя","высокая")))</f>
        <v>средняя</v>
      </c>
      <c r="BJ33" s="49" t="str">
        <f t="shared" ref="BJ33:BJ57" si="10">IF(BF33&lt;13,"минимальная",IF(BF33&gt;37,"критическая",IF((BF33&gt;13)*AND(BF33&lt;24),"средняя","высокая")))</f>
        <v>высокая</v>
      </c>
      <c r="BK33" s="66">
        <f t="shared" ref="BK33:BK57" si="11">SUM(S33:AN33)</f>
        <v>70</v>
      </c>
      <c r="BL33" s="77" t="str">
        <f t="shared" ref="BL33:BL57" si="12">IF(BK33&lt;34,"минимальная",IF(BK33&gt;103,"критическая",IF((BK33&gt;34)*AND(BK33&lt;68),"средняя","высокая")))</f>
        <v>высокая</v>
      </c>
    </row>
    <row r="34" spans="1:64" ht="42.75" customHeight="1" x14ac:dyDescent="0.2">
      <c r="A34" s="99">
        <v>43341.528035555559</v>
      </c>
      <c r="B34" s="103">
        <v>99</v>
      </c>
      <c r="C34" s="41">
        <v>54</v>
      </c>
      <c r="D34" s="41">
        <f t="shared" si="2"/>
        <v>5</v>
      </c>
      <c r="E34" s="41">
        <f t="shared" si="2"/>
        <v>3</v>
      </c>
      <c r="F34" s="41">
        <f t="shared" si="2"/>
        <v>4</v>
      </c>
      <c r="G34" s="41">
        <f t="shared" si="2"/>
        <v>3</v>
      </c>
      <c r="H34" s="41">
        <f t="shared" si="2"/>
        <v>3</v>
      </c>
      <c r="I34" s="41">
        <f t="shared" si="2"/>
        <v>4</v>
      </c>
      <c r="J34" s="41">
        <f t="shared" si="2"/>
        <v>2</v>
      </c>
      <c r="K34" s="41">
        <f t="shared" si="2"/>
        <v>2</v>
      </c>
      <c r="L34" s="41">
        <f t="shared" si="2"/>
        <v>3</v>
      </c>
      <c r="M34" s="41">
        <f t="shared" si="2"/>
        <v>3</v>
      </c>
      <c r="N34" s="41">
        <f t="shared" si="2"/>
        <v>5</v>
      </c>
      <c r="O34" s="41">
        <f t="shared" si="2"/>
        <v>3</v>
      </c>
      <c r="P34" s="41">
        <f t="shared" si="2"/>
        <v>5</v>
      </c>
      <c r="Q34" s="41">
        <f t="shared" si="2"/>
        <v>3</v>
      </c>
      <c r="R34" s="41">
        <f t="shared" si="2"/>
        <v>2</v>
      </c>
      <c r="S34" s="65">
        <f t="shared" si="3"/>
        <v>4</v>
      </c>
      <c r="T34" s="65">
        <f t="shared" si="3"/>
        <v>4</v>
      </c>
      <c r="U34" s="65">
        <f t="shared" si="3"/>
        <v>4</v>
      </c>
      <c r="V34" s="65">
        <f t="shared" si="3"/>
        <v>6</v>
      </c>
      <c r="W34" s="65">
        <f t="shared" si="3"/>
        <v>3</v>
      </c>
      <c r="X34" s="65">
        <f t="shared" si="3"/>
        <v>4</v>
      </c>
      <c r="Y34" s="65">
        <f t="shared" si="3"/>
        <v>4</v>
      </c>
      <c r="Z34" s="65">
        <f t="shared" si="3"/>
        <v>3</v>
      </c>
      <c r="AA34" s="65">
        <f t="shared" si="3"/>
        <v>3</v>
      </c>
      <c r="AB34" s="65">
        <f t="shared" si="3"/>
        <v>3</v>
      </c>
      <c r="AC34" s="65">
        <f t="shared" si="3"/>
        <v>2</v>
      </c>
      <c r="AD34" s="65">
        <f t="shared" si="3"/>
        <v>2</v>
      </c>
      <c r="AE34" s="65">
        <f t="shared" si="3"/>
        <v>5</v>
      </c>
      <c r="AF34" s="65">
        <f t="shared" si="3"/>
        <v>4</v>
      </c>
      <c r="AG34" s="65">
        <f t="shared" si="3"/>
        <v>3</v>
      </c>
      <c r="AH34" s="65">
        <f t="shared" si="3"/>
        <v>4</v>
      </c>
      <c r="AI34" s="65">
        <f t="shared" si="3"/>
        <v>2</v>
      </c>
      <c r="AJ34" s="65">
        <f t="shared" si="3"/>
        <v>3</v>
      </c>
      <c r="AK34" s="65">
        <f t="shared" si="3"/>
        <v>2</v>
      </c>
      <c r="AL34" s="65">
        <f t="shared" si="3"/>
        <v>4</v>
      </c>
      <c r="AM34" s="65">
        <f t="shared" si="3"/>
        <v>4</v>
      </c>
      <c r="AN34" s="65">
        <f t="shared" si="3"/>
        <v>4</v>
      </c>
      <c r="AO34" s="42" t="s">
        <v>85</v>
      </c>
      <c r="AP34" s="42" t="s">
        <v>64</v>
      </c>
      <c r="AQ34" s="42" t="s">
        <v>77</v>
      </c>
      <c r="AR34" s="42" t="s">
        <v>66</v>
      </c>
      <c r="AS34" s="42" t="s">
        <v>66</v>
      </c>
      <c r="AT34" s="44" t="s">
        <v>78</v>
      </c>
      <c r="AU34" s="42" t="s">
        <v>86</v>
      </c>
      <c r="AV34" s="42" t="s">
        <v>80</v>
      </c>
      <c r="AW34" s="42" t="s">
        <v>87</v>
      </c>
      <c r="AX34" s="42" t="s">
        <v>82</v>
      </c>
      <c r="AY34" s="42" t="s">
        <v>82</v>
      </c>
      <c r="AZ34" s="42" t="s">
        <v>88</v>
      </c>
      <c r="BA34" s="42" t="s">
        <v>89</v>
      </c>
      <c r="BC34" s="46">
        <f t="shared" si="4"/>
        <v>50</v>
      </c>
      <c r="BD34" s="47">
        <f t="shared" si="5"/>
        <v>36</v>
      </c>
      <c r="BE34" s="48">
        <f t="shared" si="6"/>
        <v>16</v>
      </c>
      <c r="BF34" s="49">
        <f t="shared" si="7"/>
        <v>26</v>
      </c>
      <c r="BG34" s="50" t="str">
        <f>IF(BC34&gt;=55,"Вы активно реализуете свои потребности в саморазвитии",IF(BC34&lt;36,"Вы находитесь в стадии остановившегося развития","у Вас нет сложившейся системы саморазвития, ориентация на развитие сильно зависит от условий"))</f>
        <v>у Вас нет сложившейся системы саморазвития, ориентация на развитие сильно зависит от условий</v>
      </c>
      <c r="BH34" s="47" t="str">
        <f t="shared" si="8"/>
        <v>высокая</v>
      </c>
      <c r="BI34" s="68" t="str">
        <f t="shared" si="9"/>
        <v>высокая</v>
      </c>
      <c r="BJ34" s="49" t="str">
        <f t="shared" si="10"/>
        <v>высокая</v>
      </c>
      <c r="BK34" s="66">
        <f t="shared" si="11"/>
        <v>77</v>
      </c>
      <c r="BL34" s="77" t="str">
        <f t="shared" si="12"/>
        <v>высокая</v>
      </c>
    </row>
    <row r="35" spans="1:64" ht="42.75" customHeight="1" x14ac:dyDescent="0.2">
      <c r="A35" s="99">
        <v>43341.531377858795</v>
      </c>
      <c r="B35" s="103" t="s">
        <v>90</v>
      </c>
      <c r="C35" s="41">
        <v>49</v>
      </c>
      <c r="D35" s="41">
        <f t="shared" si="2"/>
        <v>4</v>
      </c>
      <c r="E35" s="41">
        <f t="shared" si="2"/>
        <v>4</v>
      </c>
      <c r="F35" s="41">
        <f t="shared" si="2"/>
        <v>4</v>
      </c>
      <c r="G35" s="41">
        <f t="shared" si="2"/>
        <v>4</v>
      </c>
      <c r="H35" s="41">
        <f t="shared" si="2"/>
        <v>5</v>
      </c>
      <c r="I35" s="41">
        <f t="shared" si="2"/>
        <v>4</v>
      </c>
      <c r="J35" s="41">
        <f t="shared" si="2"/>
        <v>5</v>
      </c>
      <c r="K35" s="41">
        <f t="shared" si="2"/>
        <v>5</v>
      </c>
      <c r="L35" s="41">
        <f t="shared" si="2"/>
        <v>4</v>
      </c>
      <c r="M35" s="41">
        <f t="shared" si="2"/>
        <v>4</v>
      </c>
      <c r="N35" s="41">
        <f t="shared" si="2"/>
        <v>4</v>
      </c>
      <c r="O35" s="41">
        <f t="shared" si="2"/>
        <v>4</v>
      </c>
      <c r="P35" s="41">
        <f t="shared" si="2"/>
        <v>4</v>
      </c>
      <c r="Q35" s="41">
        <f t="shared" si="2"/>
        <v>3</v>
      </c>
      <c r="R35" s="41">
        <f t="shared" si="2"/>
        <v>4</v>
      </c>
      <c r="S35" s="65">
        <f t="shared" si="3"/>
        <v>2</v>
      </c>
      <c r="T35" s="65">
        <f t="shared" si="3"/>
        <v>2</v>
      </c>
      <c r="U35" s="65">
        <f t="shared" si="3"/>
        <v>2</v>
      </c>
      <c r="V35" s="65">
        <f t="shared" si="3"/>
        <v>5</v>
      </c>
      <c r="W35" s="65">
        <f t="shared" si="3"/>
        <v>1</v>
      </c>
      <c r="X35" s="65">
        <f t="shared" si="3"/>
        <v>2</v>
      </c>
      <c r="Y35" s="65">
        <f t="shared" si="3"/>
        <v>3</v>
      </c>
      <c r="Z35" s="65">
        <f t="shared" si="3"/>
        <v>3</v>
      </c>
      <c r="AA35" s="65">
        <f t="shared" si="3"/>
        <v>4</v>
      </c>
      <c r="AB35" s="65">
        <f t="shared" si="3"/>
        <v>2</v>
      </c>
      <c r="AC35" s="65">
        <f t="shared" si="3"/>
        <v>1</v>
      </c>
      <c r="AD35" s="65">
        <f t="shared" si="3"/>
        <v>2</v>
      </c>
      <c r="AE35" s="65">
        <f t="shared" si="3"/>
        <v>1</v>
      </c>
      <c r="AF35" s="65">
        <f t="shared" si="3"/>
        <v>2</v>
      </c>
      <c r="AG35" s="65">
        <f t="shared" si="3"/>
        <v>2</v>
      </c>
      <c r="AH35" s="65">
        <f t="shared" si="3"/>
        <v>2</v>
      </c>
      <c r="AI35" s="65">
        <f t="shared" si="3"/>
        <v>4</v>
      </c>
      <c r="AJ35" s="65">
        <f t="shared" si="3"/>
        <v>4</v>
      </c>
      <c r="AK35" s="65">
        <f t="shared" si="3"/>
        <v>4</v>
      </c>
      <c r="AL35" s="65">
        <f t="shared" si="3"/>
        <v>2</v>
      </c>
      <c r="AM35" s="65">
        <f t="shared" si="3"/>
        <v>4</v>
      </c>
      <c r="AN35" s="65">
        <f t="shared" si="3"/>
        <v>2</v>
      </c>
      <c r="AO35" s="42" t="s">
        <v>91</v>
      </c>
      <c r="AP35" s="42" t="s">
        <v>64</v>
      </c>
      <c r="AQ35" s="42" t="s">
        <v>77</v>
      </c>
      <c r="AR35" s="42" t="s">
        <v>66</v>
      </c>
      <c r="AS35" s="42" t="s">
        <v>82</v>
      </c>
      <c r="AT35" s="44" t="s">
        <v>78</v>
      </c>
      <c r="AU35" s="42" t="s">
        <v>79</v>
      </c>
      <c r="AV35" s="42" t="s">
        <v>80</v>
      </c>
      <c r="AW35" s="42" t="s">
        <v>92</v>
      </c>
      <c r="AX35" s="42" t="s">
        <v>82</v>
      </c>
      <c r="AY35" s="42" t="s">
        <v>82</v>
      </c>
      <c r="BA35" s="42" t="s">
        <v>93</v>
      </c>
      <c r="BC35" s="46">
        <f t="shared" si="4"/>
        <v>62</v>
      </c>
      <c r="BD35" s="47">
        <f t="shared" si="5"/>
        <v>18</v>
      </c>
      <c r="BE35" s="48">
        <f t="shared" si="6"/>
        <v>8</v>
      </c>
      <c r="BF35" s="49">
        <f t="shared" si="7"/>
        <v>30</v>
      </c>
      <c r="BG35" s="50" t="str">
        <f>IF(BC35&gt;=55,"Вы активно реализуете свои потребности в саморазвитии",IF(BC35&lt;36,"Вы находитесь в стадии остановившегося развития","у Вас нет сложившейся системы саморазвития, ориентация на развитие сильно зависти от условий"))</f>
        <v>Вы активно реализуете свои потребности в саморазвитии</v>
      </c>
      <c r="BH35" s="47" t="str">
        <f t="shared" si="8"/>
        <v>средняя</v>
      </c>
      <c r="BI35" s="68" t="str">
        <f t="shared" si="9"/>
        <v>средняя</v>
      </c>
      <c r="BJ35" s="49" t="str">
        <f t="shared" si="10"/>
        <v>высокая</v>
      </c>
      <c r="BK35" s="66">
        <f t="shared" si="11"/>
        <v>56</v>
      </c>
      <c r="BL35" s="77" t="str">
        <f t="shared" si="12"/>
        <v>средняя</v>
      </c>
    </row>
    <row r="36" spans="1:64" ht="42.75" customHeight="1" x14ac:dyDescent="0.2">
      <c r="A36" s="99">
        <v>43341.550657430555</v>
      </c>
      <c r="B36" s="103" t="s">
        <v>94</v>
      </c>
      <c r="C36" s="41">
        <v>61</v>
      </c>
      <c r="D36" s="41">
        <f t="shared" si="2"/>
        <v>5</v>
      </c>
      <c r="E36" s="41">
        <f t="shared" si="2"/>
        <v>5</v>
      </c>
      <c r="F36" s="41">
        <f t="shared" si="2"/>
        <v>4</v>
      </c>
      <c r="G36" s="41">
        <f t="shared" si="2"/>
        <v>4</v>
      </c>
      <c r="H36" s="41">
        <f t="shared" si="2"/>
        <v>3</v>
      </c>
      <c r="I36" s="41">
        <f t="shared" si="2"/>
        <v>5</v>
      </c>
      <c r="J36" s="41">
        <f t="shared" si="2"/>
        <v>3</v>
      </c>
      <c r="K36" s="41">
        <f t="shared" si="2"/>
        <v>5</v>
      </c>
      <c r="L36" s="41">
        <f t="shared" si="2"/>
        <v>5</v>
      </c>
      <c r="M36" s="41">
        <f t="shared" si="2"/>
        <v>3</v>
      </c>
      <c r="N36" s="41">
        <f t="shared" si="2"/>
        <v>5</v>
      </c>
      <c r="O36" s="41">
        <f t="shared" si="2"/>
        <v>5</v>
      </c>
      <c r="P36" s="41">
        <f t="shared" si="2"/>
        <v>5</v>
      </c>
      <c r="Q36" s="41">
        <f t="shared" si="2"/>
        <v>2</v>
      </c>
      <c r="R36" s="41">
        <f t="shared" si="2"/>
        <v>2</v>
      </c>
      <c r="S36" s="65">
        <f t="shared" si="3"/>
        <v>2</v>
      </c>
      <c r="T36" s="65">
        <f t="shared" si="3"/>
        <v>3</v>
      </c>
      <c r="U36" s="65">
        <f t="shared" si="3"/>
        <v>3</v>
      </c>
      <c r="V36" s="65">
        <f t="shared" si="3"/>
        <v>6</v>
      </c>
      <c r="W36" s="65">
        <f t="shared" si="3"/>
        <v>2</v>
      </c>
      <c r="X36" s="65">
        <f t="shared" si="3"/>
        <v>3</v>
      </c>
      <c r="Y36" s="65">
        <f t="shared" si="3"/>
        <v>5</v>
      </c>
      <c r="Z36" s="65">
        <f t="shared" si="3"/>
        <v>3</v>
      </c>
      <c r="AA36" s="65">
        <f t="shared" si="3"/>
        <v>6</v>
      </c>
      <c r="AB36" s="65">
        <f t="shared" si="3"/>
        <v>2</v>
      </c>
      <c r="AC36" s="65">
        <f t="shared" si="3"/>
        <v>1</v>
      </c>
      <c r="AD36" s="65">
        <f t="shared" si="3"/>
        <v>4</v>
      </c>
      <c r="AE36" s="65">
        <f t="shared" si="3"/>
        <v>1</v>
      </c>
      <c r="AF36" s="65">
        <f t="shared" si="3"/>
        <v>3</v>
      </c>
      <c r="AG36" s="65">
        <f t="shared" si="3"/>
        <v>1</v>
      </c>
      <c r="AH36" s="65">
        <f t="shared" si="3"/>
        <v>2</v>
      </c>
      <c r="AI36" s="65">
        <f t="shared" si="3"/>
        <v>5</v>
      </c>
      <c r="AJ36" s="65">
        <f t="shared" si="3"/>
        <v>5</v>
      </c>
      <c r="AK36" s="65">
        <f t="shared" si="3"/>
        <v>5</v>
      </c>
      <c r="AL36" s="65">
        <f t="shared" si="3"/>
        <v>1</v>
      </c>
      <c r="AM36" s="65">
        <f t="shared" si="3"/>
        <v>5</v>
      </c>
      <c r="AN36" s="65">
        <f t="shared" si="3"/>
        <v>1</v>
      </c>
      <c r="AO36" s="42" t="s">
        <v>95</v>
      </c>
      <c r="AP36" s="42" t="s">
        <v>64</v>
      </c>
      <c r="AQ36" s="42" t="s">
        <v>77</v>
      </c>
      <c r="AR36" s="42" t="s">
        <v>66</v>
      </c>
      <c r="AS36" s="42" t="s">
        <v>66</v>
      </c>
      <c r="AT36" s="44" t="s">
        <v>78</v>
      </c>
      <c r="AU36" s="42" t="s">
        <v>96</v>
      </c>
      <c r="AV36" s="42" t="s">
        <v>69</v>
      </c>
      <c r="AW36" s="42" t="s">
        <v>97</v>
      </c>
      <c r="AX36" s="42" t="s">
        <v>82</v>
      </c>
      <c r="AY36" s="42" t="s">
        <v>66</v>
      </c>
      <c r="BA36" s="42" t="s">
        <v>98</v>
      </c>
      <c r="BC36" s="46">
        <f t="shared" si="4"/>
        <v>61</v>
      </c>
      <c r="BD36" s="47">
        <f t="shared" si="5"/>
        <v>21</v>
      </c>
      <c r="BE36" s="48">
        <f t="shared" si="6"/>
        <v>9</v>
      </c>
      <c r="BF36" s="49">
        <f t="shared" si="7"/>
        <v>41</v>
      </c>
      <c r="BG36" s="50" t="str">
        <f t="shared" ref="BG36:BG57" si="13">IF(BC36&gt;=55,"Вы активно реализуете свои потребности в саморазвитии",IF(BC36&lt;36,"Вы находитесь в стадии остановившегося развития","у Вас нет сложившейся системы саморазвития, ориентация на развитие сильно зависти от условий"))</f>
        <v>Вы активно реализуете свои потребности в саморазвитии</v>
      </c>
      <c r="BH36" s="47" t="str">
        <f t="shared" si="8"/>
        <v>средняя</v>
      </c>
      <c r="BI36" s="68" t="str">
        <f t="shared" si="9"/>
        <v>средняя</v>
      </c>
      <c r="BJ36" s="49" t="str">
        <f t="shared" si="10"/>
        <v>критическая</v>
      </c>
      <c r="BK36" s="66">
        <f t="shared" si="11"/>
        <v>69</v>
      </c>
      <c r="BL36" s="77" t="str">
        <f t="shared" si="12"/>
        <v>высокая</v>
      </c>
    </row>
    <row r="37" spans="1:64" ht="42.75" customHeight="1" x14ac:dyDescent="0.2">
      <c r="A37" s="99">
        <v>43341.609868541665</v>
      </c>
      <c r="B37" s="103" t="s">
        <v>99</v>
      </c>
      <c r="C37" s="41">
        <v>44</v>
      </c>
      <c r="D37" s="41">
        <f t="shared" si="2"/>
        <v>5</v>
      </c>
      <c r="E37" s="41">
        <f t="shared" si="2"/>
        <v>5</v>
      </c>
      <c r="F37" s="41">
        <f t="shared" si="2"/>
        <v>5</v>
      </c>
      <c r="G37" s="41">
        <f t="shared" si="2"/>
        <v>5</v>
      </c>
      <c r="H37" s="41">
        <f t="shared" si="2"/>
        <v>4</v>
      </c>
      <c r="I37" s="41">
        <f t="shared" si="2"/>
        <v>5</v>
      </c>
      <c r="J37" s="41">
        <f t="shared" si="2"/>
        <v>5</v>
      </c>
      <c r="K37" s="41">
        <f t="shared" si="2"/>
        <v>4</v>
      </c>
      <c r="L37" s="41">
        <f t="shared" si="2"/>
        <v>5</v>
      </c>
      <c r="M37" s="41">
        <f t="shared" si="2"/>
        <v>4</v>
      </c>
      <c r="N37" s="41">
        <f t="shared" si="2"/>
        <v>5</v>
      </c>
      <c r="O37" s="41">
        <f t="shared" si="2"/>
        <v>5</v>
      </c>
      <c r="P37" s="41">
        <f t="shared" si="2"/>
        <v>5</v>
      </c>
      <c r="Q37" s="41">
        <f t="shared" si="2"/>
        <v>5</v>
      </c>
      <c r="R37" s="41">
        <f t="shared" si="2"/>
        <v>3</v>
      </c>
      <c r="S37" s="65">
        <f t="shared" si="3"/>
        <v>2</v>
      </c>
      <c r="T37" s="65">
        <f t="shared" si="3"/>
        <v>5</v>
      </c>
      <c r="U37" s="65">
        <f t="shared" si="3"/>
        <v>2</v>
      </c>
      <c r="V37" s="65">
        <f t="shared" si="3"/>
        <v>5</v>
      </c>
      <c r="W37" s="65">
        <f t="shared" si="3"/>
        <v>1</v>
      </c>
      <c r="X37" s="65">
        <f t="shared" si="3"/>
        <v>4</v>
      </c>
      <c r="Y37" s="65">
        <f t="shared" si="3"/>
        <v>4</v>
      </c>
      <c r="Z37" s="65">
        <f t="shared" si="3"/>
        <v>1</v>
      </c>
      <c r="AA37" s="65">
        <f t="shared" si="3"/>
        <v>6</v>
      </c>
      <c r="AB37" s="65">
        <f t="shared" si="3"/>
        <v>1</v>
      </c>
      <c r="AC37" s="65">
        <f t="shared" si="3"/>
        <v>3</v>
      </c>
      <c r="AD37" s="65">
        <f t="shared" si="3"/>
        <v>6</v>
      </c>
      <c r="AE37" s="65">
        <f t="shared" si="3"/>
        <v>3</v>
      </c>
      <c r="AF37" s="65">
        <f t="shared" si="3"/>
        <v>6</v>
      </c>
      <c r="AG37" s="65">
        <f t="shared" si="3"/>
        <v>1</v>
      </c>
      <c r="AH37" s="65">
        <f t="shared" si="3"/>
        <v>3</v>
      </c>
      <c r="AI37" s="65">
        <f t="shared" si="3"/>
        <v>5</v>
      </c>
      <c r="AJ37" s="65">
        <f t="shared" si="3"/>
        <v>5</v>
      </c>
      <c r="AK37" s="65">
        <f t="shared" si="3"/>
        <v>5</v>
      </c>
      <c r="AL37" s="65">
        <f t="shared" si="3"/>
        <v>1</v>
      </c>
      <c r="AM37" s="65">
        <f t="shared" si="3"/>
        <v>5</v>
      </c>
      <c r="AN37" s="65">
        <f t="shared" si="3"/>
        <v>3</v>
      </c>
      <c r="AO37" s="42" t="s">
        <v>100</v>
      </c>
      <c r="AP37" s="42" t="s">
        <v>64</v>
      </c>
      <c r="AQ37" s="42" t="s">
        <v>59</v>
      </c>
      <c r="AR37" s="42" t="s">
        <v>66</v>
      </c>
      <c r="AS37" s="42" t="s">
        <v>66</v>
      </c>
      <c r="AT37" s="44" t="s">
        <v>101</v>
      </c>
      <c r="AU37" s="42" t="s">
        <v>86</v>
      </c>
      <c r="AV37" s="42" t="s">
        <v>102</v>
      </c>
      <c r="AW37" s="42" t="s">
        <v>103</v>
      </c>
      <c r="AX37" s="42" t="s">
        <v>82</v>
      </c>
      <c r="AY37" s="42" t="s">
        <v>82</v>
      </c>
      <c r="BA37" s="42" t="s">
        <v>104</v>
      </c>
      <c r="BC37" s="46">
        <f t="shared" si="4"/>
        <v>70</v>
      </c>
      <c r="BD37" s="47">
        <f t="shared" si="5"/>
        <v>27</v>
      </c>
      <c r="BE37" s="48">
        <f t="shared" si="6"/>
        <v>14</v>
      </c>
      <c r="BF37" s="49">
        <f t="shared" si="7"/>
        <v>41</v>
      </c>
      <c r="BG37" s="50" t="str">
        <f t="shared" si="13"/>
        <v>Вы активно реализуете свои потребности в саморазвитии</v>
      </c>
      <c r="BH37" s="47" t="str">
        <f t="shared" si="8"/>
        <v>высокая</v>
      </c>
      <c r="BI37" s="68" t="str">
        <f t="shared" si="9"/>
        <v>высокая</v>
      </c>
      <c r="BJ37" s="49" t="str">
        <f t="shared" si="10"/>
        <v>критическая</v>
      </c>
      <c r="BK37" s="66">
        <f t="shared" si="11"/>
        <v>77</v>
      </c>
      <c r="BL37" s="77" t="str">
        <f t="shared" si="12"/>
        <v>высокая</v>
      </c>
    </row>
    <row r="38" spans="1:64" ht="42.75" customHeight="1" x14ac:dyDescent="0.2">
      <c r="A38" s="99">
        <v>43341.648829120371</v>
      </c>
      <c r="B38" s="103" t="s">
        <v>105</v>
      </c>
      <c r="C38" s="41">
        <v>30</v>
      </c>
      <c r="D38" s="41">
        <f t="shared" si="2"/>
        <v>5</v>
      </c>
      <c r="E38" s="41">
        <f t="shared" si="2"/>
        <v>4</v>
      </c>
      <c r="F38" s="41">
        <f t="shared" si="2"/>
        <v>3</v>
      </c>
      <c r="G38" s="41">
        <f t="shared" si="2"/>
        <v>3</v>
      </c>
      <c r="H38" s="41">
        <f t="shared" si="2"/>
        <v>2</v>
      </c>
      <c r="I38" s="41">
        <f t="shared" si="2"/>
        <v>5</v>
      </c>
      <c r="J38" s="41">
        <f t="shared" si="2"/>
        <v>3</v>
      </c>
      <c r="K38" s="41">
        <f t="shared" si="2"/>
        <v>3</v>
      </c>
      <c r="L38" s="41">
        <f t="shared" si="2"/>
        <v>4</v>
      </c>
      <c r="M38" s="41">
        <f t="shared" si="2"/>
        <v>3</v>
      </c>
      <c r="N38" s="41">
        <f t="shared" si="2"/>
        <v>5</v>
      </c>
      <c r="O38" s="41">
        <f t="shared" si="2"/>
        <v>4</v>
      </c>
      <c r="P38" s="41">
        <f t="shared" si="2"/>
        <v>4</v>
      </c>
      <c r="Q38" s="41">
        <f t="shared" si="2"/>
        <v>4</v>
      </c>
      <c r="R38" s="41">
        <f t="shared" si="2"/>
        <v>4</v>
      </c>
      <c r="S38" s="65">
        <f t="shared" si="3"/>
        <v>3</v>
      </c>
      <c r="T38" s="65">
        <f t="shared" si="3"/>
        <v>3</v>
      </c>
      <c r="U38" s="65">
        <f t="shared" si="3"/>
        <v>2</v>
      </c>
      <c r="V38" s="65">
        <f t="shared" si="3"/>
        <v>4</v>
      </c>
      <c r="W38" s="65">
        <f t="shared" si="3"/>
        <v>3</v>
      </c>
      <c r="X38" s="65">
        <f t="shared" si="3"/>
        <v>1</v>
      </c>
      <c r="Y38" s="65">
        <f t="shared" si="3"/>
        <v>4</v>
      </c>
      <c r="Z38" s="65">
        <f t="shared" si="3"/>
        <v>1</v>
      </c>
      <c r="AA38" s="65">
        <f t="shared" si="3"/>
        <v>3</v>
      </c>
      <c r="AB38" s="65">
        <f t="shared" si="3"/>
        <v>3</v>
      </c>
      <c r="AC38" s="65">
        <f t="shared" si="3"/>
        <v>1</v>
      </c>
      <c r="AD38" s="65">
        <f t="shared" si="3"/>
        <v>5</v>
      </c>
      <c r="AE38" s="65">
        <f t="shared" si="3"/>
        <v>2</v>
      </c>
      <c r="AF38" s="65">
        <f t="shared" si="3"/>
        <v>3</v>
      </c>
      <c r="AG38" s="65">
        <f t="shared" si="3"/>
        <v>2</v>
      </c>
      <c r="AH38" s="65">
        <f t="shared" si="3"/>
        <v>3</v>
      </c>
      <c r="AI38" s="65">
        <f t="shared" si="3"/>
        <v>3</v>
      </c>
      <c r="AJ38" s="65">
        <f t="shared" si="3"/>
        <v>4</v>
      </c>
      <c r="AK38" s="65">
        <f t="shared" si="3"/>
        <v>2</v>
      </c>
      <c r="AL38" s="65">
        <f t="shared" si="3"/>
        <v>1</v>
      </c>
      <c r="AM38" s="65">
        <f t="shared" si="3"/>
        <v>5</v>
      </c>
      <c r="AN38" s="65">
        <f t="shared" si="3"/>
        <v>2</v>
      </c>
      <c r="AO38" s="42" t="s">
        <v>106</v>
      </c>
      <c r="AP38" s="42" t="s">
        <v>64</v>
      </c>
      <c r="AQ38" s="42" t="s">
        <v>77</v>
      </c>
      <c r="AR38" s="42" t="s">
        <v>66</v>
      </c>
      <c r="AS38" s="42" t="s">
        <v>82</v>
      </c>
      <c r="AT38" s="44" t="s">
        <v>78</v>
      </c>
      <c r="AU38" s="42" t="s">
        <v>107</v>
      </c>
      <c r="AV38" s="42" t="s">
        <v>69</v>
      </c>
      <c r="AW38" s="42" t="s">
        <v>108</v>
      </c>
      <c r="AX38" s="42" t="s">
        <v>82</v>
      </c>
      <c r="AY38" s="42" t="s">
        <v>82</v>
      </c>
      <c r="BA38" s="42" t="s">
        <v>109</v>
      </c>
      <c r="BC38" s="46">
        <f t="shared" si="4"/>
        <v>56</v>
      </c>
      <c r="BD38" s="47">
        <f t="shared" si="5"/>
        <v>19</v>
      </c>
      <c r="BE38" s="48">
        <f t="shared" si="6"/>
        <v>12</v>
      </c>
      <c r="BF38" s="49">
        <f t="shared" si="7"/>
        <v>30</v>
      </c>
      <c r="BG38" s="50" t="str">
        <f t="shared" si="13"/>
        <v>Вы активно реализуете свои потребности в саморазвитии</v>
      </c>
      <c r="BH38" s="47" t="str">
        <f t="shared" si="8"/>
        <v>средняя</v>
      </c>
      <c r="BI38" s="68" t="str">
        <f t="shared" si="9"/>
        <v>средняя</v>
      </c>
      <c r="BJ38" s="49" t="str">
        <f>IF(BF38&lt;13,"минимальная",IF(BF38&gt;37,"критическая",IF((BF38&gt;13)*AND(BF38&lt;24),"средняя","высокая")))</f>
        <v>высокая</v>
      </c>
      <c r="BK38" s="66">
        <f t="shared" si="11"/>
        <v>60</v>
      </c>
      <c r="BL38" s="77" t="str">
        <f t="shared" si="12"/>
        <v>средняя</v>
      </c>
    </row>
    <row r="39" spans="1:64" ht="42.75" customHeight="1" x14ac:dyDescent="0.2">
      <c r="A39" s="100">
        <v>43341.910428240742</v>
      </c>
      <c r="B39" s="104" t="s">
        <v>110</v>
      </c>
      <c r="C39" s="53">
        <v>29</v>
      </c>
      <c r="D39" s="41">
        <f t="shared" si="2"/>
        <v>4</v>
      </c>
      <c r="E39" s="41">
        <f t="shared" si="2"/>
        <v>5</v>
      </c>
      <c r="F39" s="41">
        <f t="shared" si="2"/>
        <v>3</v>
      </c>
      <c r="G39" s="41">
        <f t="shared" si="2"/>
        <v>5</v>
      </c>
      <c r="H39" s="41">
        <f t="shared" si="2"/>
        <v>2</v>
      </c>
      <c r="I39" s="41">
        <f t="shared" si="2"/>
        <v>4</v>
      </c>
      <c r="J39" s="41">
        <f t="shared" si="2"/>
        <v>5</v>
      </c>
      <c r="K39" s="41">
        <f t="shared" si="2"/>
        <v>4</v>
      </c>
      <c r="L39" s="41">
        <f t="shared" si="2"/>
        <v>3</v>
      </c>
      <c r="M39" s="41">
        <f t="shared" si="2"/>
        <v>5</v>
      </c>
      <c r="N39" s="41">
        <f t="shared" si="2"/>
        <v>5</v>
      </c>
      <c r="O39" s="41">
        <f t="shared" si="2"/>
        <v>4</v>
      </c>
      <c r="P39" s="41">
        <f t="shared" si="2"/>
        <v>5</v>
      </c>
      <c r="Q39" s="41">
        <f t="shared" si="2"/>
        <v>4</v>
      </c>
      <c r="R39" s="41">
        <f t="shared" si="2"/>
        <v>4</v>
      </c>
      <c r="S39" s="65">
        <f t="shared" si="3"/>
        <v>2</v>
      </c>
      <c r="T39" s="65">
        <f t="shared" si="3"/>
        <v>2</v>
      </c>
      <c r="U39" s="65">
        <f t="shared" si="3"/>
        <v>2</v>
      </c>
      <c r="V39" s="65">
        <f t="shared" si="3"/>
        <v>4</v>
      </c>
      <c r="W39" s="65">
        <f t="shared" si="3"/>
        <v>1</v>
      </c>
      <c r="X39" s="65">
        <f t="shared" si="3"/>
        <v>2</v>
      </c>
      <c r="Y39" s="65">
        <f t="shared" si="3"/>
        <v>5</v>
      </c>
      <c r="Z39" s="65">
        <f t="shared" si="3"/>
        <v>1</v>
      </c>
      <c r="AA39" s="65">
        <f t="shared" si="3"/>
        <v>5</v>
      </c>
      <c r="AB39" s="65">
        <f t="shared" si="3"/>
        <v>1</v>
      </c>
      <c r="AC39" s="65">
        <f t="shared" si="3"/>
        <v>1</v>
      </c>
      <c r="AD39" s="65">
        <f t="shared" si="3"/>
        <v>5</v>
      </c>
      <c r="AE39" s="65">
        <f t="shared" si="3"/>
        <v>1</v>
      </c>
      <c r="AF39" s="65">
        <f t="shared" si="3"/>
        <v>3</v>
      </c>
      <c r="AG39" s="65">
        <f t="shared" si="3"/>
        <v>1</v>
      </c>
      <c r="AH39" s="65">
        <f t="shared" si="3"/>
        <v>2</v>
      </c>
      <c r="AI39" s="65">
        <f t="shared" si="3"/>
        <v>4</v>
      </c>
      <c r="AJ39" s="65">
        <f t="shared" si="3"/>
        <v>4</v>
      </c>
      <c r="AK39" s="65">
        <f t="shared" si="3"/>
        <v>4</v>
      </c>
      <c r="AL39" s="65">
        <f t="shared" si="3"/>
        <v>1</v>
      </c>
      <c r="AM39" s="65">
        <f t="shared" si="3"/>
        <v>4</v>
      </c>
      <c r="AN39" s="65">
        <f t="shared" si="3"/>
        <v>1</v>
      </c>
      <c r="AO39" s="54" t="s">
        <v>111</v>
      </c>
      <c r="AP39" s="54" t="s">
        <v>64</v>
      </c>
      <c r="AQ39" s="54" t="s">
        <v>77</v>
      </c>
      <c r="AR39" s="54" t="s">
        <v>56</v>
      </c>
      <c r="AS39" s="54" t="s">
        <v>66</v>
      </c>
      <c r="AT39" s="44" t="s">
        <v>101</v>
      </c>
      <c r="AU39" s="54" t="s">
        <v>96</v>
      </c>
      <c r="AV39" s="54" t="s">
        <v>102</v>
      </c>
      <c r="AW39" s="54" t="s">
        <v>112</v>
      </c>
      <c r="AX39" s="54" t="s">
        <v>82</v>
      </c>
      <c r="AY39" s="54" t="s">
        <v>66</v>
      </c>
      <c r="AZ39" s="56" t="s">
        <v>113</v>
      </c>
      <c r="BA39" s="54"/>
      <c r="BC39" s="46">
        <f t="shared" si="4"/>
        <v>62</v>
      </c>
      <c r="BD39" s="47">
        <f t="shared" si="5"/>
        <v>16</v>
      </c>
      <c r="BE39" s="48">
        <f t="shared" si="6"/>
        <v>7</v>
      </c>
      <c r="BF39" s="49">
        <f t="shared" si="7"/>
        <v>35</v>
      </c>
      <c r="BG39" s="50" t="str">
        <f t="shared" si="13"/>
        <v>Вы активно реализуете свои потребности в саморазвитии</v>
      </c>
      <c r="BH39" s="47" t="str">
        <f t="shared" si="8"/>
        <v>средняя</v>
      </c>
      <c r="BI39" s="68" t="str">
        <f t="shared" si="9"/>
        <v>высокая</v>
      </c>
      <c r="BJ39" s="49" t="str">
        <f t="shared" si="10"/>
        <v>высокая</v>
      </c>
      <c r="BK39" s="66">
        <f t="shared" si="11"/>
        <v>56</v>
      </c>
      <c r="BL39" s="77" t="str">
        <f t="shared" si="12"/>
        <v>средняя</v>
      </c>
    </row>
    <row r="40" spans="1:64" ht="42.75" customHeight="1" x14ac:dyDescent="0.2">
      <c r="A40" s="100">
        <v>43341.932500000003</v>
      </c>
      <c r="B40" s="104" t="s">
        <v>114</v>
      </c>
      <c r="C40" s="53">
        <v>42</v>
      </c>
      <c r="D40" s="41">
        <f t="shared" si="2"/>
        <v>4</v>
      </c>
      <c r="E40" s="41">
        <f t="shared" si="2"/>
        <v>5</v>
      </c>
      <c r="F40" s="41">
        <f t="shared" si="2"/>
        <v>3</v>
      </c>
      <c r="G40" s="41">
        <f t="shared" si="2"/>
        <v>3</v>
      </c>
      <c r="H40" s="41">
        <f t="shared" si="2"/>
        <v>5</v>
      </c>
      <c r="I40" s="41">
        <f t="shared" si="2"/>
        <v>5</v>
      </c>
      <c r="J40" s="41">
        <f t="shared" si="2"/>
        <v>4</v>
      </c>
      <c r="K40" s="41">
        <f t="shared" si="2"/>
        <v>3</v>
      </c>
      <c r="L40" s="41">
        <f t="shared" si="2"/>
        <v>3</v>
      </c>
      <c r="M40" s="41">
        <f t="shared" si="2"/>
        <v>2</v>
      </c>
      <c r="N40" s="41">
        <f t="shared" si="2"/>
        <v>5</v>
      </c>
      <c r="O40" s="41">
        <f t="shared" si="2"/>
        <v>3</v>
      </c>
      <c r="P40" s="41">
        <f t="shared" si="2"/>
        <v>5</v>
      </c>
      <c r="Q40" s="41">
        <f t="shared" si="2"/>
        <v>3</v>
      </c>
      <c r="R40" s="41">
        <f t="shared" si="2"/>
        <v>2</v>
      </c>
      <c r="S40" s="65">
        <f t="shared" si="3"/>
        <v>2</v>
      </c>
      <c r="T40" s="65">
        <f t="shared" si="3"/>
        <v>3</v>
      </c>
      <c r="U40" s="65">
        <f t="shared" si="3"/>
        <v>2</v>
      </c>
      <c r="V40" s="65">
        <f t="shared" si="3"/>
        <v>5</v>
      </c>
      <c r="W40" s="65">
        <f t="shared" si="3"/>
        <v>1</v>
      </c>
      <c r="X40" s="65">
        <f t="shared" si="3"/>
        <v>2</v>
      </c>
      <c r="Y40" s="65">
        <f t="shared" si="3"/>
        <v>4</v>
      </c>
      <c r="Z40" s="65">
        <f t="shared" si="3"/>
        <v>2</v>
      </c>
      <c r="AA40" s="65">
        <f t="shared" si="3"/>
        <v>5</v>
      </c>
      <c r="AB40" s="65">
        <f t="shared" si="3"/>
        <v>1</v>
      </c>
      <c r="AC40" s="65">
        <f t="shared" si="3"/>
        <v>1</v>
      </c>
      <c r="AD40" s="65">
        <f t="shared" si="3"/>
        <v>4</v>
      </c>
      <c r="AE40" s="65">
        <f t="shared" si="3"/>
        <v>1</v>
      </c>
      <c r="AF40" s="65">
        <f t="shared" si="3"/>
        <v>3</v>
      </c>
      <c r="AG40" s="65">
        <f t="shared" si="3"/>
        <v>1</v>
      </c>
      <c r="AH40" s="65">
        <f t="shared" si="3"/>
        <v>2</v>
      </c>
      <c r="AI40" s="65">
        <f t="shared" si="3"/>
        <v>4</v>
      </c>
      <c r="AJ40" s="65">
        <f t="shared" si="3"/>
        <v>5</v>
      </c>
      <c r="AK40" s="65">
        <f t="shared" si="3"/>
        <v>6</v>
      </c>
      <c r="AL40" s="65">
        <f t="shared" si="3"/>
        <v>1</v>
      </c>
      <c r="AM40" s="65">
        <f t="shared" si="3"/>
        <v>4</v>
      </c>
      <c r="AN40" s="65">
        <f t="shared" si="3"/>
        <v>3</v>
      </c>
      <c r="AO40" s="54" t="s">
        <v>115</v>
      </c>
      <c r="AP40" s="54" t="s">
        <v>64</v>
      </c>
      <c r="AQ40" s="54" t="s">
        <v>65</v>
      </c>
      <c r="AR40" s="54" t="s">
        <v>66</v>
      </c>
      <c r="AS40" s="54" t="s">
        <v>66</v>
      </c>
      <c r="AT40" s="44" t="s">
        <v>101</v>
      </c>
      <c r="AU40" s="54" t="s">
        <v>107</v>
      </c>
      <c r="AV40" s="54" t="s">
        <v>80</v>
      </c>
      <c r="AW40" s="54" t="s">
        <v>116</v>
      </c>
      <c r="AX40" s="54" t="s">
        <v>82</v>
      </c>
      <c r="AY40" s="54" t="s">
        <v>66</v>
      </c>
      <c r="AZ40" s="54" t="s">
        <v>117</v>
      </c>
      <c r="BA40" s="56" t="s">
        <v>118</v>
      </c>
      <c r="BC40" s="46">
        <f t="shared" si="4"/>
        <v>55</v>
      </c>
      <c r="BD40" s="47">
        <f t="shared" si="5"/>
        <v>18</v>
      </c>
      <c r="BE40" s="48">
        <f t="shared" si="6"/>
        <v>9</v>
      </c>
      <c r="BF40" s="49">
        <f t="shared" si="7"/>
        <v>37</v>
      </c>
      <c r="BG40" s="50" t="str">
        <f t="shared" si="13"/>
        <v>Вы активно реализуете свои потребности в саморазвитии</v>
      </c>
      <c r="BH40" s="47" t="str">
        <f t="shared" si="8"/>
        <v>средняя</v>
      </c>
      <c r="BI40" s="68" t="str">
        <f>IF(BE40&lt;6,"минимальная",IF(BE40&gt;30,"критическая",IF((BE40&gt;7)*AND(BE40&lt;14),"средняя","высокая")))</f>
        <v>средняя</v>
      </c>
      <c r="BJ40" s="49" t="str">
        <f t="shared" si="10"/>
        <v>высокая</v>
      </c>
      <c r="BK40" s="66">
        <f t="shared" si="11"/>
        <v>62</v>
      </c>
      <c r="BL40" s="77" t="str">
        <f t="shared" si="12"/>
        <v>средняя</v>
      </c>
    </row>
    <row r="41" spans="1:64" ht="42.75" customHeight="1" x14ac:dyDescent="0.2">
      <c r="A41" s="100">
        <v>43341.934421296297</v>
      </c>
      <c r="B41" s="104" t="s">
        <v>83</v>
      </c>
      <c r="C41" s="53">
        <v>52</v>
      </c>
      <c r="D41" s="41">
        <f t="shared" si="2"/>
        <v>2</v>
      </c>
      <c r="E41" s="41">
        <f t="shared" si="2"/>
        <v>4</v>
      </c>
      <c r="F41" s="41">
        <f t="shared" si="2"/>
        <v>3</v>
      </c>
      <c r="G41" s="41">
        <f t="shared" si="2"/>
        <v>4</v>
      </c>
      <c r="H41" s="41">
        <f t="shared" si="2"/>
        <v>4</v>
      </c>
      <c r="I41" s="41">
        <f t="shared" si="2"/>
        <v>4</v>
      </c>
      <c r="J41" s="41">
        <f t="shared" si="2"/>
        <v>4</v>
      </c>
      <c r="K41" s="41">
        <f t="shared" si="2"/>
        <v>4</v>
      </c>
      <c r="L41" s="41">
        <f t="shared" si="2"/>
        <v>3</v>
      </c>
      <c r="M41" s="41">
        <f t="shared" si="2"/>
        <v>2</v>
      </c>
      <c r="N41" s="41">
        <f t="shared" si="2"/>
        <v>3</v>
      </c>
      <c r="O41" s="41">
        <f t="shared" si="2"/>
        <v>4</v>
      </c>
      <c r="P41" s="41">
        <f t="shared" si="2"/>
        <v>4</v>
      </c>
      <c r="Q41" s="41">
        <f t="shared" si="2"/>
        <v>2</v>
      </c>
      <c r="R41" s="41">
        <f t="shared" si="2"/>
        <v>2</v>
      </c>
      <c r="S41" s="65">
        <f t="shared" si="3"/>
        <v>3</v>
      </c>
      <c r="T41" s="65">
        <f t="shared" si="3"/>
        <v>3</v>
      </c>
      <c r="U41" s="65">
        <f t="shared" si="3"/>
        <v>3</v>
      </c>
      <c r="V41" s="65">
        <f t="shared" si="3"/>
        <v>4</v>
      </c>
      <c r="W41" s="65">
        <f t="shared" si="3"/>
        <v>2</v>
      </c>
      <c r="X41" s="65">
        <f t="shared" si="3"/>
        <v>3</v>
      </c>
      <c r="Y41" s="65">
        <f t="shared" si="3"/>
        <v>4</v>
      </c>
      <c r="Z41" s="65">
        <f t="shared" si="3"/>
        <v>2</v>
      </c>
      <c r="AA41" s="65">
        <f t="shared" si="3"/>
        <v>6</v>
      </c>
      <c r="AB41" s="65">
        <f t="shared" si="3"/>
        <v>1</v>
      </c>
      <c r="AC41" s="65">
        <f t="shared" si="3"/>
        <v>1</v>
      </c>
      <c r="AD41" s="65">
        <f t="shared" si="3"/>
        <v>3</v>
      </c>
      <c r="AE41" s="65">
        <f t="shared" si="3"/>
        <v>2</v>
      </c>
      <c r="AF41" s="65">
        <f t="shared" si="3"/>
        <v>3</v>
      </c>
      <c r="AG41" s="65">
        <f t="shared" si="3"/>
        <v>2</v>
      </c>
      <c r="AH41" s="65">
        <f t="shared" si="3"/>
        <v>3</v>
      </c>
      <c r="AI41" s="65">
        <f t="shared" si="3"/>
        <v>4</v>
      </c>
      <c r="AJ41" s="65">
        <f t="shared" si="3"/>
        <v>3</v>
      </c>
      <c r="AK41" s="65">
        <f t="shared" si="3"/>
        <v>4</v>
      </c>
      <c r="AL41" s="65">
        <f t="shared" si="3"/>
        <v>2</v>
      </c>
      <c r="AM41" s="65">
        <f t="shared" si="3"/>
        <v>4</v>
      </c>
      <c r="AN41" s="65">
        <f t="shared" si="3"/>
        <v>2</v>
      </c>
      <c r="AO41" s="54" t="s">
        <v>120</v>
      </c>
      <c r="AP41" s="54" t="s">
        <v>82</v>
      </c>
      <c r="AQ41" s="54" t="s">
        <v>77</v>
      </c>
      <c r="AR41" s="54" t="s">
        <v>66</v>
      </c>
      <c r="AS41" s="54" t="s">
        <v>66</v>
      </c>
      <c r="AT41" s="44" t="s">
        <v>67</v>
      </c>
      <c r="AU41" s="54" t="s">
        <v>107</v>
      </c>
      <c r="AV41" s="54" t="s">
        <v>102</v>
      </c>
      <c r="AW41" s="54" t="s">
        <v>121</v>
      </c>
      <c r="AX41" s="54" t="s">
        <v>82</v>
      </c>
      <c r="AY41" s="54" t="s">
        <v>82</v>
      </c>
      <c r="AZ41" s="54" t="s">
        <v>122</v>
      </c>
      <c r="BA41" s="56" t="s">
        <v>123</v>
      </c>
      <c r="BC41" s="46">
        <f t="shared" si="4"/>
        <v>49</v>
      </c>
      <c r="BD41" s="47">
        <f t="shared" si="5"/>
        <v>24</v>
      </c>
      <c r="BE41" s="48">
        <f t="shared" si="6"/>
        <v>9</v>
      </c>
      <c r="BF41" s="49">
        <f t="shared" si="7"/>
        <v>32</v>
      </c>
      <c r="BG41" s="50" t="str">
        <f>IF(BC41&gt;=55,"Вы активно реализуете свои потребности в саморазвитии",IF(BC41&lt;36,"Вы находитесь в стадии остановившегося развития","у Вас нет сложившейся системы саморазвития, ориентация на развитие сильно зависит от условий"))</f>
        <v>у Вас нет сложившейся системы саморазвития, ориентация на развитие сильно зависит от условий</v>
      </c>
      <c r="BH41" s="47" t="str">
        <f t="shared" si="8"/>
        <v>средняя</v>
      </c>
      <c r="BI41" s="68" t="str">
        <f t="shared" si="9"/>
        <v>средняя</v>
      </c>
      <c r="BJ41" s="49" t="str">
        <f t="shared" si="10"/>
        <v>высокая</v>
      </c>
      <c r="BK41" s="66">
        <f t="shared" si="11"/>
        <v>64</v>
      </c>
      <c r="BL41" s="77" t="str">
        <f t="shared" si="12"/>
        <v>средняя</v>
      </c>
    </row>
    <row r="42" spans="1:64" ht="42.75" customHeight="1" x14ac:dyDescent="0.2">
      <c r="A42" s="100">
        <v>43341.940601851849</v>
      </c>
      <c r="B42" s="104" t="s">
        <v>124</v>
      </c>
      <c r="C42" s="53">
        <v>3</v>
      </c>
      <c r="D42" s="41">
        <f t="shared" si="2"/>
        <v>3</v>
      </c>
      <c r="E42" s="41">
        <f t="shared" si="2"/>
        <v>2</v>
      </c>
      <c r="F42" s="41">
        <f t="shared" si="2"/>
        <v>3</v>
      </c>
      <c r="G42" s="41">
        <f t="shared" si="2"/>
        <v>4</v>
      </c>
      <c r="H42" s="41">
        <f t="shared" si="2"/>
        <v>3</v>
      </c>
      <c r="I42" s="41">
        <f t="shared" si="2"/>
        <v>4</v>
      </c>
      <c r="J42" s="41">
        <f t="shared" si="2"/>
        <v>4</v>
      </c>
      <c r="K42" s="41">
        <f t="shared" si="2"/>
        <v>4</v>
      </c>
      <c r="L42" s="41">
        <f t="shared" si="2"/>
        <v>4</v>
      </c>
      <c r="M42" s="41">
        <f t="shared" si="2"/>
        <v>2</v>
      </c>
      <c r="N42" s="41">
        <f t="shared" si="2"/>
        <v>3</v>
      </c>
      <c r="O42" s="41">
        <f t="shared" si="2"/>
        <v>4</v>
      </c>
      <c r="P42" s="41">
        <f t="shared" si="2"/>
        <v>4</v>
      </c>
      <c r="Q42" s="41">
        <f t="shared" si="2"/>
        <v>3</v>
      </c>
      <c r="R42" s="41">
        <f t="shared" si="2"/>
        <v>3</v>
      </c>
      <c r="S42" s="65">
        <f t="shared" si="3"/>
        <v>3</v>
      </c>
      <c r="T42" s="65">
        <f t="shared" si="3"/>
        <v>5</v>
      </c>
      <c r="U42" s="65">
        <f t="shared" si="3"/>
        <v>3</v>
      </c>
      <c r="V42" s="65">
        <f t="shared" si="3"/>
        <v>4</v>
      </c>
      <c r="W42" s="65">
        <f t="shared" si="3"/>
        <v>1</v>
      </c>
      <c r="X42" s="65">
        <f t="shared" si="3"/>
        <v>5</v>
      </c>
      <c r="Y42" s="65">
        <f t="shared" si="3"/>
        <v>5</v>
      </c>
      <c r="Z42" s="65">
        <f t="shared" si="3"/>
        <v>3</v>
      </c>
      <c r="AA42" s="65">
        <f t="shared" si="3"/>
        <v>4</v>
      </c>
      <c r="AB42" s="65">
        <f t="shared" si="3"/>
        <v>3</v>
      </c>
      <c r="AC42" s="65">
        <f t="shared" si="3"/>
        <v>2</v>
      </c>
      <c r="AD42" s="65">
        <f t="shared" si="3"/>
        <v>3</v>
      </c>
      <c r="AE42" s="65">
        <f t="shared" si="3"/>
        <v>4</v>
      </c>
      <c r="AF42" s="65">
        <f t="shared" si="3"/>
        <v>5</v>
      </c>
      <c r="AG42" s="65">
        <f t="shared" si="3"/>
        <v>2</v>
      </c>
      <c r="AH42" s="65">
        <f t="shared" si="3"/>
        <v>4</v>
      </c>
      <c r="AI42" s="65">
        <f t="shared" si="3"/>
        <v>4</v>
      </c>
      <c r="AJ42" s="65">
        <f t="shared" si="3"/>
        <v>4</v>
      </c>
      <c r="AK42" s="65">
        <f t="shared" si="3"/>
        <v>4</v>
      </c>
      <c r="AL42" s="65">
        <f t="shared" si="3"/>
        <v>3</v>
      </c>
      <c r="AM42" s="65">
        <f t="shared" si="3"/>
        <v>4</v>
      </c>
      <c r="AN42" s="65">
        <f t="shared" si="3"/>
        <v>5</v>
      </c>
      <c r="AO42" s="54" t="s">
        <v>125</v>
      </c>
      <c r="AP42" s="54" t="s">
        <v>64</v>
      </c>
      <c r="AQ42" s="54" t="s">
        <v>59</v>
      </c>
      <c r="AR42" s="54" t="s">
        <v>56</v>
      </c>
      <c r="AS42" s="54" t="s">
        <v>66</v>
      </c>
      <c r="AT42" s="44" t="s">
        <v>101</v>
      </c>
      <c r="AU42" s="54" t="s">
        <v>96</v>
      </c>
      <c r="AV42" s="54" t="s">
        <v>102</v>
      </c>
      <c r="AW42" s="54" t="s">
        <v>126</v>
      </c>
      <c r="AX42" s="54" t="s">
        <v>82</v>
      </c>
      <c r="AY42" s="54" t="s">
        <v>82</v>
      </c>
      <c r="AZ42" s="54" t="s">
        <v>127</v>
      </c>
      <c r="BA42" s="54"/>
      <c r="BC42" s="46">
        <f t="shared" si="4"/>
        <v>50</v>
      </c>
      <c r="BD42" s="47">
        <f t="shared" si="5"/>
        <v>35</v>
      </c>
      <c r="BE42" s="48">
        <f t="shared" si="6"/>
        <v>16</v>
      </c>
      <c r="BF42" s="49">
        <f t="shared" si="7"/>
        <v>32</v>
      </c>
      <c r="BG42" s="50" t="str">
        <f>IF(BC42&gt;=55,"Вы активно реализуете свои потребности в саморазвитии",IF(BC42&lt;36,"Вы находитесь в стадии остановившегося развития","у Вас нет сложившейся системы саморазвития, ориентация на развитие сильно зависит от условий"))</f>
        <v>у Вас нет сложившейся системы саморазвития, ориентация на развитие сильно зависит от условий</v>
      </c>
      <c r="BH42" s="47" t="str">
        <f>IF(BD42&lt;13,"минимальная",IF(BD42&gt;40,"критическая",IF((BD42&gt;13)*AND(BD42&lt;26),"средняя","высокая")))</f>
        <v>высокая</v>
      </c>
      <c r="BI42" s="68" t="str">
        <f t="shared" si="9"/>
        <v>высокая</v>
      </c>
      <c r="BJ42" s="49" t="str">
        <f t="shared" si="10"/>
        <v>высокая</v>
      </c>
      <c r="BK42" s="66">
        <f t="shared" si="11"/>
        <v>80</v>
      </c>
      <c r="BL42" s="77" t="str">
        <f t="shared" si="12"/>
        <v>высокая</v>
      </c>
    </row>
    <row r="43" spans="1:64" ht="42.75" customHeight="1" x14ac:dyDescent="0.2">
      <c r="A43" s="100">
        <v>43341.989062499997</v>
      </c>
      <c r="B43" s="104" t="s">
        <v>128</v>
      </c>
      <c r="C43" s="53" t="s">
        <v>129</v>
      </c>
      <c r="D43" s="41">
        <f t="shared" si="2"/>
        <v>5</v>
      </c>
      <c r="E43" s="41">
        <f t="shared" si="2"/>
        <v>4</v>
      </c>
      <c r="F43" s="41">
        <f t="shared" si="2"/>
        <v>5</v>
      </c>
      <c r="G43" s="41">
        <f t="shared" si="2"/>
        <v>4</v>
      </c>
      <c r="H43" s="41">
        <f t="shared" si="2"/>
        <v>3</v>
      </c>
      <c r="I43" s="41">
        <f t="shared" si="2"/>
        <v>5</v>
      </c>
      <c r="J43" s="41">
        <f t="shared" si="2"/>
        <v>4</v>
      </c>
      <c r="K43" s="41">
        <f t="shared" si="2"/>
        <v>3</v>
      </c>
      <c r="L43" s="41">
        <f t="shared" si="2"/>
        <v>5</v>
      </c>
      <c r="M43" s="41">
        <f t="shared" si="2"/>
        <v>5</v>
      </c>
      <c r="N43" s="41">
        <f t="shared" si="2"/>
        <v>5</v>
      </c>
      <c r="O43" s="41">
        <f t="shared" si="2"/>
        <v>5</v>
      </c>
      <c r="P43" s="41">
        <f t="shared" si="2"/>
        <v>5</v>
      </c>
      <c r="Q43" s="41">
        <f t="shared" si="2"/>
        <v>5</v>
      </c>
      <c r="R43" s="41">
        <f t="shared" si="2"/>
        <v>4</v>
      </c>
      <c r="S43" s="65">
        <f t="shared" si="3"/>
        <v>2</v>
      </c>
      <c r="T43" s="65">
        <f t="shared" si="3"/>
        <v>3</v>
      </c>
      <c r="U43" s="65">
        <f t="shared" si="3"/>
        <v>2</v>
      </c>
      <c r="V43" s="65">
        <f t="shared" si="3"/>
        <v>4</v>
      </c>
      <c r="W43" s="65">
        <f t="shared" si="3"/>
        <v>1</v>
      </c>
      <c r="X43" s="65">
        <f t="shared" si="3"/>
        <v>3</v>
      </c>
      <c r="Y43" s="65">
        <f t="shared" si="3"/>
        <v>4</v>
      </c>
      <c r="Z43" s="65">
        <f t="shared" si="3"/>
        <v>1</v>
      </c>
      <c r="AA43" s="65">
        <f t="shared" si="3"/>
        <v>6</v>
      </c>
      <c r="AB43" s="65">
        <f t="shared" si="3"/>
        <v>2</v>
      </c>
      <c r="AC43" s="65">
        <f t="shared" si="3"/>
        <v>1</v>
      </c>
      <c r="AD43" s="65">
        <f t="shared" si="3"/>
        <v>4</v>
      </c>
      <c r="AE43" s="65">
        <f t="shared" si="3"/>
        <v>2</v>
      </c>
      <c r="AF43" s="65">
        <f t="shared" si="3"/>
        <v>2</v>
      </c>
      <c r="AG43" s="65">
        <f t="shared" si="3"/>
        <v>1</v>
      </c>
      <c r="AH43" s="65">
        <f t="shared" si="3"/>
        <v>2</v>
      </c>
      <c r="AI43" s="65">
        <f t="shared" si="3"/>
        <v>4</v>
      </c>
      <c r="AJ43" s="65">
        <f t="shared" si="3"/>
        <v>5</v>
      </c>
      <c r="AK43" s="65">
        <f t="shared" si="3"/>
        <v>5</v>
      </c>
      <c r="AL43" s="65">
        <f t="shared" si="3"/>
        <v>2</v>
      </c>
      <c r="AM43" s="65">
        <f t="shared" si="3"/>
        <v>5</v>
      </c>
      <c r="AN43" s="65">
        <f t="shared" si="3"/>
        <v>1</v>
      </c>
      <c r="AO43" s="54" t="s">
        <v>130</v>
      </c>
      <c r="AP43" s="54" t="s">
        <v>64</v>
      </c>
      <c r="AQ43" s="54" t="s">
        <v>77</v>
      </c>
      <c r="AR43" s="54" t="s">
        <v>66</v>
      </c>
      <c r="AS43" s="54" t="s">
        <v>82</v>
      </c>
      <c r="AT43" s="44" t="s">
        <v>78</v>
      </c>
      <c r="AU43" s="54" t="s">
        <v>79</v>
      </c>
      <c r="AV43" s="54" t="s">
        <v>102</v>
      </c>
      <c r="AW43" s="54" t="s">
        <v>121</v>
      </c>
      <c r="AX43" s="54" t="s">
        <v>82</v>
      </c>
      <c r="AY43" s="54" t="s">
        <v>82</v>
      </c>
      <c r="AZ43" s="54" t="s">
        <v>131</v>
      </c>
      <c r="BA43" s="54" t="s">
        <v>132</v>
      </c>
      <c r="BC43" s="46">
        <f t="shared" si="4"/>
        <v>67</v>
      </c>
      <c r="BD43" s="47">
        <f t="shared" si="5"/>
        <v>19</v>
      </c>
      <c r="BE43" s="48">
        <f t="shared" si="6"/>
        <v>7</v>
      </c>
      <c r="BF43" s="49">
        <f t="shared" si="7"/>
        <v>37</v>
      </c>
      <c r="BG43" s="50" t="str">
        <f t="shared" si="13"/>
        <v>Вы активно реализуете свои потребности в саморазвитии</v>
      </c>
      <c r="BH43" s="47" t="str">
        <f t="shared" si="8"/>
        <v>средняя</v>
      </c>
      <c r="BI43" s="68" t="str">
        <f t="shared" si="9"/>
        <v>высокая</v>
      </c>
      <c r="BJ43" s="49" t="str">
        <f>IF(BF43&lt;13,"минимальная",IF(BF43&gt;37,"критическая",IF((BF43&gt;13)*AND(BF43&lt;24),"средняя","высокая")))</f>
        <v>высокая</v>
      </c>
      <c r="BK43" s="66">
        <f t="shared" si="11"/>
        <v>62</v>
      </c>
      <c r="BL43" s="77" t="str">
        <f t="shared" si="12"/>
        <v>средняя</v>
      </c>
    </row>
    <row r="44" spans="1:64" ht="42.75" customHeight="1" x14ac:dyDescent="0.2">
      <c r="A44" s="100">
        <v>43342.004050925927</v>
      </c>
      <c r="B44" s="104" t="s">
        <v>133</v>
      </c>
      <c r="C44" s="53">
        <v>23</v>
      </c>
      <c r="D44" s="41">
        <f t="shared" si="2"/>
        <v>4</v>
      </c>
      <c r="E44" s="41">
        <f t="shared" si="2"/>
        <v>5</v>
      </c>
      <c r="F44" s="41">
        <f t="shared" si="2"/>
        <v>5</v>
      </c>
      <c r="G44" s="41">
        <f t="shared" si="2"/>
        <v>4</v>
      </c>
      <c r="H44" s="41">
        <f t="shared" si="2"/>
        <v>3</v>
      </c>
      <c r="I44" s="41">
        <f t="shared" si="2"/>
        <v>4</v>
      </c>
      <c r="J44" s="41">
        <f t="shared" si="2"/>
        <v>4</v>
      </c>
      <c r="K44" s="41">
        <f t="shared" si="2"/>
        <v>5</v>
      </c>
      <c r="L44" s="41">
        <f t="shared" si="2"/>
        <v>5</v>
      </c>
      <c r="M44" s="41">
        <f t="shared" si="2"/>
        <v>5</v>
      </c>
      <c r="N44" s="41">
        <f t="shared" si="2"/>
        <v>4</v>
      </c>
      <c r="O44" s="41">
        <f t="shared" si="2"/>
        <v>4</v>
      </c>
      <c r="P44" s="41">
        <f t="shared" si="2"/>
        <v>5</v>
      </c>
      <c r="Q44" s="41">
        <f t="shared" si="2"/>
        <v>5</v>
      </c>
      <c r="R44" s="41">
        <f t="shared" si="2"/>
        <v>5</v>
      </c>
      <c r="S44" s="65">
        <f t="shared" si="3"/>
        <v>2</v>
      </c>
      <c r="T44" s="65">
        <f t="shared" si="3"/>
        <v>2</v>
      </c>
      <c r="U44" s="65">
        <f t="shared" si="3"/>
        <v>3</v>
      </c>
      <c r="V44" s="65">
        <f t="shared" si="3"/>
        <v>4</v>
      </c>
      <c r="W44" s="65">
        <f t="shared" si="3"/>
        <v>1</v>
      </c>
      <c r="X44" s="65">
        <f t="shared" si="3"/>
        <v>3</v>
      </c>
      <c r="Y44" s="65">
        <f t="shared" si="3"/>
        <v>4</v>
      </c>
      <c r="Z44" s="65">
        <f t="shared" si="3"/>
        <v>2</v>
      </c>
      <c r="AA44" s="65">
        <f t="shared" si="3"/>
        <v>5</v>
      </c>
      <c r="AB44" s="65">
        <f t="shared" si="3"/>
        <v>3</v>
      </c>
      <c r="AC44" s="65">
        <f t="shared" si="3"/>
        <v>1</v>
      </c>
      <c r="AD44" s="65">
        <f t="shared" si="3"/>
        <v>5</v>
      </c>
      <c r="AE44" s="65">
        <f t="shared" si="3"/>
        <v>3</v>
      </c>
      <c r="AF44" s="65">
        <f t="shared" ref="AF44:AN44" si="14">IF(AF14="Никогда",1,IF(AF14="Очень редко",2,IF(AF14="Иногда",3,IF(AF14="Часто",4,IF(AF14="Очень часто",5,IF(AF14="Каждый день",6))))))</f>
        <v>3</v>
      </c>
      <c r="AG44" s="65">
        <f t="shared" si="14"/>
        <v>3</v>
      </c>
      <c r="AH44" s="65">
        <f t="shared" si="14"/>
        <v>3</v>
      </c>
      <c r="AI44" s="65">
        <f t="shared" si="14"/>
        <v>4</v>
      </c>
      <c r="AJ44" s="65">
        <f t="shared" si="14"/>
        <v>4</v>
      </c>
      <c r="AK44" s="65">
        <f t="shared" si="14"/>
        <v>4</v>
      </c>
      <c r="AL44" s="65">
        <f t="shared" si="14"/>
        <v>3</v>
      </c>
      <c r="AM44" s="65">
        <f t="shared" si="14"/>
        <v>5</v>
      </c>
      <c r="AN44" s="65">
        <f t="shared" si="14"/>
        <v>1</v>
      </c>
      <c r="AO44" s="54"/>
      <c r="AP44" s="54" t="s">
        <v>64</v>
      </c>
      <c r="AQ44" s="54" t="s">
        <v>59</v>
      </c>
      <c r="AR44" s="54" t="s">
        <v>66</v>
      </c>
      <c r="AS44" s="54" t="s">
        <v>82</v>
      </c>
      <c r="AT44" s="44" t="s">
        <v>78</v>
      </c>
      <c r="AU44" s="54" t="s">
        <v>96</v>
      </c>
      <c r="AV44" s="54" t="s">
        <v>102</v>
      </c>
      <c r="AW44" s="54"/>
      <c r="AX44" s="54" t="s">
        <v>82</v>
      </c>
      <c r="AY44" s="54" t="s">
        <v>66</v>
      </c>
      <c r="AZ44" s="54"/>
      <c r="BA44" s="54"/>
      <c r="BC44" s="46">
        <f t="shared" si="4"/>
        <v>67</v>
      </c>
      <c r="BD44" s="47">
        <f t="shared" si="5"/>
        <v>24</v>
      </c>
      <c r="BE44" s="48">
        <f t="shared" si="6"/>
        <v>9</v>
      </c>
      <c r="BF44" s="49">
        <f t="shared" si="7"/>
        <v>35</v>
      </c>
      <c r="BG44" s="50" t="str">
        <f t="shared" si="13"/>
        <v>Вы активно реализуете свои потребности в саморазвитии</v>
      </c>
      <c r="BH44" s="47" t="str">
        <f t="shared" si="8"/>
        <v>средняя</v>
      </c>
      <c r="BI44" s="68" t="str">
        <f t="shared" si="9"/>
        <v>средняя</v>
      </c>
      <c r="BJ44" s="49" t="str">
        <f t="shared" si="10"/>
        <v>высокая</v>
      </c>
      <c r="BK44" s="66">
        <f t="shared" si="11"/>
        <v>68</v>
      </c>
      <c r="BL44" s="77" t="str">
        <f t="shared" si="12"/>
        <v>высокая</v>
      </c>
    </row>
    <row r="45" spans="1:64" ht="42.75" customHeight="1" x14ac:dyDescent="0.2">
      <c r="A45" s="100">
        <v>43342.011435185188</v>
      </c>
      <c r="B45" s="104" t="s">
        <v>134</v>
      </c>
      <c r="C45" s="53">
        <v>42</v>
      </c>
      <c r="D45" s="41">
        <f t="shared" si="2"/>
        <v>4</v>
      </c>
      <c r="E45" s="41">
        <f t="shared" si="2"/>
        <v>4</v>
      </c>
      <c r="F45" s="41">
        <f t="shared" si="2"/>
        <v>3</v>
      </c>
      <c r="G45" s="41">
        <f t="shared" si="2"/>
        <v>4</v>
      </c>
      <c r="H45" s="41">
        <f t="shared" si="2"/>
        <v>3</v>
      </c>
      <c r="I45" s="41">
        <f t="shared" si="2"/>
        <v>4</v>
      </c>
      <c r="J45" s="41">
        <f t="shared" si="2"/>
        <v>2</v>
      </c>
      <c r="K45" s="41">
        <f t="shared" si="2"/>
        <v>4</v>
      </c>
      <c r="L45" s="41">
        <f t="shared" si="2"/>
        <v>3</v>
      </c>
      <c r="M45" s="41">
        <f t="shared" si="2"/>
        <v>4</v>
      </c>
      <c r="N45" s="41">
        <f t="shared" si="2"/>
        <v>5</v>
      </c>
      <c r="O45" s="41">
        <f t="shared" si="2"/>
        <v>5</v>
      </c>
      <c r="P45" s="41">
        <f t="shared" si="2"/>
        <v>5</v>
      </c>
      <c r="Q45" s="41">
        <f t="shared" si="2"/>
        <v>5</v>
      </c>
      <c r="R45" s="41">
        <f t="shared" si="2"/>
        <v>5</v>
      </c>
      <c r="S45" s="65">
        <f t="shared" ref="S45:AN56" si="15">IF(S15="Никогда",1,IF(S15="Очень редко",2,IF(S15="Иногда",3,IF(S15="Часто",4,IF(S15="Очень часто",5,IF(S15="Каждый день",6))))))</f>
        <v>3</v>
      </c>
      <c r="T45" s="65">
        <f t="shared" si="15"/>
        <v>3</v>
      </c>
      <c r="U45" s="65">
        <f t="shared" si="15"/>
        <v>2</v>
      </c>
      <c r="V45" s="65">
        <f t="shared" si="15"/>
        <v>5</v>
      </c>
      <c r="W45" s="65">
        <f t="shared" si="15"/>
        <v>3</v>
      </c>
      <c r="X45" s="65">
        <f t="shared" si="15"/>
        <v>1</v>
      </c>
      <c r="Y45" s="65">
        <f t="shared" si="15"/>
        <v>3</v>
      </c>
      <c r="Z45" s="65">
        <f t="shared" si="15"/>
        <v>3</v>
      </c>
      <c r="AA45" s="65">
        <f t="shared" si="15"/>
        <v>3</v>
      </c>
      <c r="AB45" s="65">
        <f t="shared" si="15"/>
        <v>1</v>
      </c>
      <c r="AC45" s="65">
        <f t="shared" si="15"/>
        <v>1</v>
      </c>
      <c r="AD45" s="65">
        <f t="shared" si="15"/>
        <v>4</v>
      </c>
      <c r="AE45" s="65">
        <f t="shared" si="15"/>
        <v>2</v>
      </c>
      <c r="AF45" s="65">
        <f t="shared" si="15"/>
        <v>3</v>
      </c>
      <c r="AG45" s="65">
        <f t="shared" si="15"/>
        <v>1</v>
      </c>
      <c r="AH45" s="65">
        <f t="shared" si="15"/>
        <v>3</v>
      </c>
      <c r="AI45" s="65">
        <f t="shared" si="15"/>
        <v>3</v>
      </c>
      <c r="AJ45" s="65">
        <f t="shared" si="15"/>
        <v>4</v>
      </c>
      <c r="AK45" s="65">
        <f t="shared" si="15"/>
        <v>3</v>
      </c>
      <c r="AL45" s="65">
        <f t="shared" si="15"/>
        <v>2</v>
      </c>
      <c r="AM45" s="65">
        <f t="shared" si="15"/>
        <v>5</v>
      </c>
      <c r="AN45" s="65">
        <f t="shared" si="15"/>
        <v>2</v>
      </c>
      <c r="AO45" s="54"/>
      <c r="AP45" s="54" t="s">
        <v>64</v>
      </c>
      <c r="AQ45" s="54" t="s">
        <v>59</v>
      </c>
      <c r="AR45" s="54" t="s">
        <v>66</v>
      </c>
      <c r="AS45" s="54" t="s">
        <v>82</v>
      </c>
      <c r="AT45" s="44" t="s">
        <v>78</v>
      </c>
      <c r="AU45" s="54" t="s">
        <v>135</v>
      </c>
      <c r="AV45" s="54" t="s">
        <v>136</v>
      </c>
      <c r="AW45" s="54" t="s">
        <v>137</v>
      </c>
      <c r="AX45" s="54" t="s">
        <v>138</v>
      </c>
      <c r="AY45" s="54" t="s">
        <v>66</v>
      </c>
      <c r="AZ45" s="54"/>
      <c r="BA45" s="54"/>
      <c r="BC45" s="46">
        <f t="shared" si="4"/>
        <v>60</v>
      </c>
      <c r="BD45" s="47">
        <f t="shared" si="5"/>
        <v>22</v>
      </c>
      <c r="BE45" s="48">
        <f t="shared" si="6"/>
        <v>10</v>
      </c>
      <c r="BF45" s="49">
        <f t="shared" si="7"/>
        <v>30</v>
      </c>
      <c r="BG45" s="50" t="str">
        <f t="shared" si="13"/>
        <v>Вы активно реализуете свои потребности в саморазвитии</v>
      </c>
      <c r="BH45" s="47" t="str">
        <f t="shared" si="8"/>
        <v>средняя</v>
      </c>
      <c r="BI45" s="68" t="str">
        <f t="shared" si="9"/>
        <v>средняя</v>
      </c>
      <c r="BJ45" s="49" t="str">
        <f t="shared" si="10"/>
        <v>высокая</v>
      </c>
      <c r="BK45" s="66">
        <f t="shared" si="11"/>
        <v>60</v>
      </c>
      <c r="BL45" s="77" t="str">
        <f t="shared" si="12"/>
        <v>средняя</v>
      </c>
    </row>
    <row r="46" spans="1:64" ht="42.75" customHeight="1" x14ac:dyDescent="0.2">
      <c r="A46" s="100">
        <v>43342.012777777774</v>
      </c>
      <c r="B46" s="104" t="s">
        <v>94</v>
      </c>
      <c r="C46" s="53">
        <v>38</v>
      </c>
      <c r="D46" s="41">
        <f t="shared" si="2"/>
        <v>5</v>
      </c>
      <c r="E46" s="41">
        <f t="shared" si="2"/>
        <v>5</v>
      </c>
      <c r="F46" s="41">
        <f t="shared" si="2"/>
        <v>3</v>
      </c>
      <c r="G46" s="41">
        <f t="shared" si="2"/>
        <v>5</v>
      </c>
      <c r="H46" s="41">
        <f t="shared" si="2"/>
        <v>5</v>
      </c>
      <c r="I46" s="41">
        <f t="shared" si="2"/>
        <v>5</v>
      </c>
      <c r="J46" s="41">
        <f t="shared" si="2"/>
        <v>4</v>
      </c>
      <c r="K46" s="41">
        <f t="shared" si="2"/>
        <v>4</v>
      </c>
      <c r="L46" s="41">
        <f t="shared" si="2"/>
        <v>5</v>
      </c>
      <c r="M46" s="41">
        <f t="shared" si="2"/>
        <v>3</v>
      </c>
      <c r="N46" s="41">
        <f t="shared" si="2"/>
        <v>4</v>
      </c>
      <c r="O46" s="41">
        <f t="shared" si="2"/>
        <v>4</v>
      </c>
      <c r="P46" s="41">
        <f t="shared" si="2"/>
        <v>5</v>
      </c>
      <c r="Q46" s="41">
        <f t="shared" si="2"/>
        <v>4</v>
      </c>
      <c r="R46" s="41">
        <f t="shared" si="2"/>
        <v>4</v>
      </c>
      <c r="S46" s="65">
        <f t="shared" si="15"/>
        <v>3</v>
      </c>
      <c r="T46" s="65">
        <f t="shared" si="15"/>
        <v>3</v>
      </c>
      <c r="U46" s="65">
        <f t="shared" si="15"/>
        <v>3</v>
      </c>
      <c r="V46" s="65">
        <f t="shared" si="15"/>
        <v>4</v>
      </c>
      <c r="W46" s="65">
        <f t="shared" si="15"/>
        <v>2</v>
      </c>
      <c r="X46" s="65">
        <f t="shared" si="15"/>
        <v>3</v>
      </c>
      <c r="Y46" s="65">
        <f t="shared" si="15"/>
        <v>4</v>
      </c>
      <c r="Z46" s="65">
        <f t="shared" si="15"/>
        <v>1</v>
      </c>
      <c r="AA46" s="65">
        <f t="shared" si="15"/>
        <v>6</v>
      </c>
      <c r="AB46" s="65">
        <f t="shared" si="15"/>
        <v>2</v>
      </c>
      <c r="AC46" s="65">
        <f t="shared" si="15"/>
        <v>1</v>
      </c>
      <c r="AD46" s="65">
        <f t="shared" si="15"/>
        <v>6</v>
      </c>
      <c r="AE46" s="65">
        <f t="shared" si="15"/>
        <v>2</v>
      </c>
      <c r="AF46" s="65">
        <f t="shared" si="15"/>
        <v>3</v>
      </c>
      <c r="AG46" s="65">
        <f t="shared" si="15"/>
        <v>2</v>
      </c>
      <c r="AH46" s="65">
        <f t="shared" si="15"/>
        <v>3</v>
      </c>
      <c r="AI46" s="65">
        <f t="shared" si="15"/>
        <v>4</v>
      </c>
      <c r="AJ46" s="65">
        <f t="shared" si="15"/>
        <v>5</v>
      </c>
      <c r="AK46" s="65">
        <f t="shared" si="15"/>
        <v>5</v>
      </c>
      <c r="AL46" s="65">
        <f t="shared" si="15"/>
        <v>1</v>
      </c>
      <c r="AM46" s="65">
        <f t="shared" si="15"/>
        <v>5</v>
      </c>
      <c r="AN46" s="65">
        <f t="shared" si="15"/>
        <v>3</v>
      </c>
      <c r="AO46" s="54" t="s">
        <v>139</v>
      </c>
      <c r="AP46" s="54" t="s">
        <v>64</v>
      </c>
      <c r="AQ46" s="54" t="s">
        <v>77</v>
      </c>
      <c r="AR46" s="54" t="s">
        <v>66</v>
      </c>
      <c r="AS46" s="54" t="s">
        <v>66</v>
      </c>
      <c r="AT46" s="44" t="s">
        <v>101</v>
      </c>
      <c r="AU46" s="54" t="s">
        <v>96</v>
      </c>
      <c r="AV46" s="54" t="s">
        <v>69</v>
      </c>
      <c r="AW46" s="54" t="s">
        <v>140</v>
      </c>
      <c r="AX46" s="54" t="s">
        <v>71</v>
      </c>
      <c r="AY46" s="54" t="s">
        <v>141</v>
      </c>
      <c r="AZ46" s="54" t="s">
        <v>142</v>
      </c>
      <c r="BA46" s="56" t="s">
        <v>143</v>
      </c>
      <c r="BC46" s="46">
        <f t="shared" si="4"/>
        <v>65</v>
      </c>
      <c r="BD46" s="47">
        <f t="shared" si="5"/>
        <v>22</v>
      </c>
      <c r="BE46" s="48">
        <f t="shared" si="6"/>
        <v>11</v>
      </c>
      <c r="BF46" s="49">
        <f t="shared" si="7"/>
        <v>39</v>
      </c>
      <c r="BG46" s="50" t="str">
        <f t="shared" si="13"/>
        <v>Вы активно реализуете свои потребности в саморазвитии</v>
      </c>
      <c r="BH46" s="47" t="str">
        <f t="shared" si="8"/>
        <v>средняя</v>
      </c>
      <c r="BI46" s="68" t="str">
        <f t="shared" si="9"/>
        <v>средняя</v>
      </c>
      <c r="BJ46" s="49" t="str">
        <f t="shared" si="10"/>
        <v>критическая</v>
      </c>
      <c r="BK46" s="66">
        <f t="shared" si="11"/>
        <v>71</v>
      </c>
      <c r="BL46" s="77" t="str">
        <f t="shared" si="12"/>
        <v>высокая</v>
      </c>
    </row>
    <row r="47" spans="1:64" ht="42.75" customHeight="1" x14ac:dyDescent="0.2">
      <c r="A47" s="100">
        <v>43342.278067129628</v>
      </c>
      <c r="B47" s="104" t="s">
        <v>144</v>
      </c>
      <c r="C47" s="53">
        <v>47</v>
      </c>
      <c r="D47" s="41">
        <f t="shared" si="2"/>
        <v>5</v>
      </c>
      <c r="E47" s="41">
        <f t="shared" si="2"/>
        <v>3</v>
      </c>
      <c r="F47" s="41">
        <f t="shared" si="2"/>
        <v>2</v>
      </c>
      <c r="G47" s="41">
        <f t="shared" si="2"/>
        <v>5</v>
      </c>
      <c r="H47" s="41">
        <f t="shared" si="2"/>
        <v>4</v>
      </c>
      <c r="I47" s="41">
        <f t="shared" si="2"/>
        <v>4</v>
      </c>
      <c r="J47" s="41">
        <f t="shared" si="2"/>
        <v>4</v>
      </c>
      <c r="K47" s="41">
        <f t="shared" si="2"/>
        <v>3</v>
      </c>
      <c r="L47" s="41">
        <f t="shared" si="2"/>
        <v>4</v>
      </c>
      <c r="M47" s="41">
        <f t="shared" si="2"/>
        <v>4</v>
      </c>
      <c r="N47" s="41">
        <f t="shared" si="2"/>
        <v>5</v>
      </c>
      <c r="O47" s="41">
        <f t="shared" si="2"/>
        <v>3</v>
      </c>
      <c r="P47" s="41">
        <f t="shared" si="2"/>
        <v>4</v>
      </c>
      <c r="Q47" s="41">
        <f t="shared" si="2"/>
        <v>3</v>
      </c>
      <c r="R47" s="41">
        <f t="shared" si="2"/>
        <v>3</v>
      </c>
      <c r="S47" s="65">
        <f t="shared" si="15"/>
        <v>3</v>
      </c>
      <c r="T47" s="65">
        <f t="shared" si="15"/>
        <v>3</v>
      </c>
      <c r="U47" s="65">
        <f t="shared" si="15"/>
        <v>2</v>
      </c>
      <c r="V47" s="65">
        <f t="shared" si="15"/>
        <v>4</v>
      </c>
      <c r="W47" s="65">
        <f t="shared" si="15"/>
        <v>2</v>
      </c>
      <c r="X47" s="65">
        <f t="shared" si="15"/>
        <v>5</v>
      </c>
      <c r="Y47" s="65">
        <f t="shared" si="15"/>
        <v>4</v>
      </c>
      <c r="Z47" s="65">
        <f t="shared" si="15"/>
        <v>3</v>
      </c>
      <c r="AA47" s="65">
        <f t="shared" si="15"/>
        <v>4</v>
      </c>
      <c r="AB47" s="65">
        <f t="shared" si="15"/>
        <v>3</v>
      </c>
      <c r="AC47" s="65">
        <f t="shared" si="15"/>
        <v>2</v>
      </c>
      <c r="AD47" s="65">
        <f t="shared" si="15"/>
        <v>4</v>
      </c>
      <c r="AE47" s="65">
        <f t="shared" si="15"/>
        <v>3</v>
      </c>
      <c r="AF47" s="65">
        <f t="shared" si="15"/>
        <v>4</v>
      </c>
      <c r="AG47" s="65">
        <f t="shared" si="15"/>
        <v>1</v>
      </c>
      <c r="AH47" s="65">
        <f t="shared" si="15"/>
        <v>3</v>
      </c>
      <c r="AI47" s="65">
        <f t="shared" si="15"/>
        <v>4</v>
      </c>
      <c r="AJ47" s="65">
        <f t="shared" si="15"/>
        <v>4</v>
      </c>
      <c r="AK47" s="65">
        <f t="shared" si="15"/>
        <v>4</v>
      </c>
      <c r="AL47" s="65">
        <f t="shared" si="15"/>
        <v>3</v>
      </c>
      <c r="AM47" s="65">
        <f t="shared" si="15"/>
        <v>3</v>
      </c>
      <c r="AN47" s="65">
        <f t="shared" si="15"/>
        <v>3</v>
      </c>
      <c r="AO47" s="54"/>
      <c r="AP47" s="54" t="s">
        <v>64</v>
      </c>
      <c r="AQ47" s="54" t="s">
        <v>77</v>
      </c>
      <c r="AR47" s="54" t="s">
        <v>66</v>
      </c>
      <c r="AS47" s="54" t="s">
        <v>66</v>
      </c>
      <c r="AT47" s="44" t="s">
        <v>101</v>
      </c>
      <c r="AU47" s="54" t="s">
        <v>96</v>
      </c>
      <c r="AV47" s="54" t="s">
        <v>136</v>
      </c>
      <c r="AW47" s="54" t="s">
        <v>145</v>
      </c>
      <c r="AX47" s="54" t="s">
        <v>71</v>
      </c>
      <c r="AY47" s="54" t="s">
        <v>66</v>
      </c>
      <c r="AZ47" s="54" t="s">
        <v>146</v>
      </c>
      <c r="BA47" s="54" t="s">
        <v>147</v>
      </c>
      <c r="BC47" s="46">
        <f t="shared" si="4"/>
        <v>56</v>
      </c>
      <c r="BD47" s="47">
        <f t="shared" si="5"/>
        <v>29</v>
      </c>
      <c r="BE47" s="48">
        <f t="shared" si="6"/>
        <v>14</v>
      </c>
      <c r="BF47" s="49">
        <f t="shared" si="7"/>
        <v>31</v>
      </c>
      <c r="BG47" s="50" t="str">
        <f t="shared" si="13"/>
        <v>Вы активно реализуете свои потребности в саморазвитии</v>
      </c>
      <c r="BH47" s="47" t="str">
        <f t="shared" si="8"/>
        <v>высокая</v>
      </c>
      <c r="BI47" s="68" t="str">
        <f>IF(BE47&lt;6,"минимальная",IF(BE47&gt;30,"критическая",IF((BE47&gt;7)*AND(BE47&lt;14),"средняя","высокая")))</f>
        <v>высокая</v>
      </c>
      <c r="BJ47" s="49" t="str">
        <f t="shared" si="10"/>
        <v>высокая</v>
      </c>
      <c r="BK47" s="66">
        <f t="shared" si="11"/>
        <v>71</v>
      </c>
      <c r="BL47" s="77" t="str">
        <f t="shared" si="12"/>
        <v>высокая</v>
      </c>
    </row>
    <row r="48" spans="1:64" ht="42.75" customHeight="1" x14ac:dyDescent="0.2">
      <c r="A48" s="100">
        <v>43342.300405092596</v>
      </c>
      <c r="B48" s="104" t="s">
        <v>148</v>
      </c>
      <c r="C48" s="53">
        <v>51</v>
      </c>
      <c r="D48" s="41">
        <f t="shared" si="2"/>
        <v>5</v>
      </c>
      <c r="E48" s="41">
        <f t="shared" si="2"/>
        <v>4</v>
      </c>
      <c r="F48" s="41">
        <f t="shared" si="2"/>
        <v>2</v>
      </c>
      <c r="G48" s="41">
        <f t="shared" si="2"/>
        <v>5</v>
      </c>
      <c r="H48" s="41">
        <f t="shared" si="2"/>
        <v>4</v>
      </c>
      <c r="I48" s="41">
        <f t="shared" si="2"/>
        <v>5</v>
      </c>
      <c r="J48" s="41">
        <f t="shared" si="2"/>
        <v>5</v>
      </c>
      <c r="K48" s="41">
        <f t="shared" si="2"/>
        <v>5</v>
      </c>
      <c r="L48" s="41">
        <f t="shared" si="2"/>
        <v>4</v>
      </c>
      <c r="M48" s="41">
        <f t="shared" si="2"/>
        <v>5</v>
      </c>
      <c r="N48" s="41">
        <f t="shared" si="2"/>
        <v>2</v>
      </c>
      <c r="O48" s="41">
        <f t="shared" si="2"/>
        <v>4</v>
      </c>
      <c r="P48" s="41">
        <f t="shared" si="2"/>
        <v>5</v>
      </c>
      <c r="Q48" s="41">
        <f t="shared" si="2"/>
        <v>4</v>
      </c>
      <c r="R48" s="41">
        <f t="shared" si="2"/>
        <v>5</v>
      </c>
      <c r="S48" s="65">
        <f t="shared" si="15"/>
        <v>2</v>
      </c>
      <c r="T48" s="65">
        <f t="shared" si="15"/>
        <v>3</v>
      </c>
      <c r="U48" s="65">
        <f t="shared" si="15"/>
        <v>2</v>
      </c>
      <c r="V48" s="65">
        <f t="shared" si="15"/>
        <v>4</v>
      </c>
      <c r="W48" s="65">
        <f t="shared" si="15"/>
        <v>1</v>
      </c>
      <c r="X48" s="65">
        <f t="shared" si="15"/>
        <v>2</v>
      </c>
      <c r="Y48" s="65">
        <f t="shared" si="15"/>
        <v>3</v>
      </c>
      <c r="Z48" s="65">
        <f t="shared" si="15"/>
        <v>2</v>
      </c>
      <c r="AA48" s="65">
        <f t="shared" si="15"/>
        <v>6</v>
      </c>
      <c r="AB48" s="65">
        <f t="shared" si="15"/>
        <v>1</v>
      </c>
      <c r="AC48" s="65">
        <f t="shared" si="15"/>
        <v>1</v>
      </c>
      <c r="AD48" s="65">
        <f t="shared" si="15"/>
        <v>5</v>
      </c>
      <c r="AE48" s="65">
        <f t="shared" si="15"/>
        <v>2</v>
      </c>
      <c r="AF48" s="65">
        <f t="shared" si="15"/>
        <v>4</v>
      </c>
      <c r="AG48" s="65">
        <f t="shared" si="15"/>
        <v>1</v>
      </c>
      <c r="AH48" s="65">
        <f t="shared" si="15"/>
        <v>3</v>
      </c>
      <c r="AI48" s="65">
        <f t="shared" si="15"/>
        <v>4</v>
      </c>
      <c r="AJ48" s="65">
        <f t="shared" si="15"/>
        <v>4</v>
      </c>
      <c r="AK48" s="65">
        <f t="shared" si="15"/>
        <v>4</v>
      </c>
      <c r="AL48" s="65">
        <f t="shared" si="15"/>
        <v>3</v>
      </c>
      <c r="AM48" s="65">
        <f t="shared" si="15"/>
        <v>6</v>
      </c>
      <c r="AN48" s="65">
        <f t="shared" si="15"/>
        <v>3</v>
      </c>
      <c r="AO48" s="54" t="s">
        <v>149</v>
      </c>
      <c r="AP48" s="54" t="s">
        <v>82</v>
      </c>
      <c r="AQ48" s="54" t="s">
        <v>59</v>
      </c>
      <c r="AR48" s="54" t="s">
        <v>66</v>
      </c>
      <c r="AS48" s="54" t="s">
        <v>66</v>
      </c>
      <c r="AT48" s="44" t="s">
        <v>101</v>
      </c>
      <c r="AU48" s="54" t="s">
        <v>107</v>
      </c>
      <c r="AV48" s="54" t="s">
        <v>102</v>
      </c>
      <c r="AW48" s="54" t="s">
        <v>108</v>
      </c>
      <c r="AX48" s="54" t="s">
        <v>82</v>
      </c>
      <c r="AY48" s="54" t="s">
        <v>82</v>
      </c>
      <c r="AZ48" s="54" t="s">
        <v>150</v>
      </c>
      <c r="BA48" s="54"/>
      <c r="BC48" s="46">
        <f t="shared" si="4"/>
        <v>64</v>
      </c>
      <c r="BD48" s="47">
        <f t="shared" si="5"/>
        <v>23</v>
      </c>
      <c r="BE48" s="48">
        <f t="shared" si="6"/>
        <v>10</v>
      </c>
      <c r="BF48" s="49">
        <f t="shared" si="7"/>
        <v>36</v>
      </c>
      <c r="BG48" s="50" t="str">
        <f t="shared" si="13"/>
        <v>Вы активно реализуете свои потребности в саморазвитии</v>
      </c>
      <c r="BH48" s="47" t="str">
        <f t="shared" si="8"/>
        <v>средняя</v>
      </c>
      <c r="BI48" s="68" t="str">
        <f t="shared" si="9"/>
        <v>средняя</v>
      </c>
      <c r="BJ48" s="49" t="str">
        <f t="shared" si="10"/>
        <v>высокая</v>
      </c>
      <c r="BK48" s="66">
        <f t="shared" si="11"/>
        <v>66</v>
      </c>
      <c r="BL48" s="77" t="str">
        <f t="shared" si="12"/>
        <v>средняя</v>
      </c>
    </row>
    <row r="49" spans="1:75" ht="42.75" customHeight="1" x14ac:dyDescent="0.2">
      <c r="A49" s="100">
        <v>43342.411886574075</v>
      </c>
      <c r="B49" s="104" t="s">
        <v>90</v>
      </c>
      <c r="C49" s="53">
        <v>59</v>
      </c>
      <c r="D49" s="41">
        <f t="shared" ref="D49:R57" si="16">IF(D19="Однозначно да",5,IF(D19="Скорее да, чем нет",4,IF(D19="И да, и нет",3,IF(D19="Скорее нет",2,IF(D19="Однозначно нет",1)))))</f>
        <v>5</v>
      </c>
      <c r="E49" s="41">
        <f t="shared" si="16"/>
        <v>5</v>
      </c>
      <c r="F49" s="41">
        <f t="shared" si="16"/>
        <v>4</v>
      </c>
      <c r="G49" s="41">
        <f t="shared" si="16"/>
        <v>4</v>
      </c>
      <c r="H49" s="41">
        <f t="shared" si="16"/>
        <v>4</v>
      </c>
      <c r="I49" s="41">
        <f t="shared" si="16"/>
        <v>4</v>
      </c>
      <c r="J49" s="41">
        <f t="shared" si="16"/>
        <v>5</v>
      </c>
      <c r="K49" s="41">
        <f t="shared" si="16"/>
        <v>3</v>
      </c>
      <c r="L49" s="41">
        <f t="shared" si="16"/>
        <v>4</v>
      </c>
      <c r="M49" s="41">
        <f t="shared" si="16"/>
        <v>3</v>
      </c>
      <c r="N49" s="41">
        <f t="shared" si="16"/>
        <v>5</v>
      </c>
      <c r="O49" s="41">
        <f t="shared" si="16"/>
        <v>5</v>
      </c>
      <c r="P49" s="41">
        <f t="shared" si="16"/>
        <v>5</v>
      </c>
      <c r="Q49" s="41">
        <f t="shared" si="16"/>
        <v>5</v>
      </c>
      <c r="R49" s="41">
        <f t="shared" si="16"/>
        <v>5</v>
      </c>
      <c r="S49" s="65">
        <f t="shared" si="15"/>
        <v>2</v>
      </c>
      <c r="T49" s="65">
        <f t="shared" si="15"/>
        <v>3</v>
      </c>
      <c r="U49" s="65">
        <f t="shared" si="15"/>
        <v>3</v>
      </c>
      <c r="V49" s="65">
        <f t="shared" si="15"/>
        <v>5</v>
      </c>
      <c r="W49" s="65">
        <f t="shared" si="15"/>
        <v>1</v>
      </c>
      <c r="X49" s="65">
        <f t="shared" si="15"/>
        <v>3</v>
      </c>
      <c r="Y49" s="65">
        <f t="shared" si="15"/>
        <v>3</v>
      </c>
      <c r="Z49" s="65">
        <f t="shared" si="15"/>
        <v>2</v>
      </c>
      <c r="AA49" s="65">
        <f t="shared" si="15"/>
        <v>6</v>
      </c>
      <c r="AB49" s="65">
        <f t="shared" si="15"/>
        <v>1</v>
      </c>
      <c r="AC49" s="65">
        <f t="shared" si="15"/>
        <v>1</v>
      </c>
      <c r="AD49" s="65">
        <f t="shared" si="15"/>
        <v>4</v>
      </c>
      <c r="AE49" s="65">
        <f t="shared" si="15"/>
        <v>3</v>
      </c>
      <c r="AF49" s="65">
        <f t="shared" si="15"/>
        <v>3</v>
      </c>
      <c r="AG49" s="65">
        <f t="shared" si="15"/>
        <v>3</v>
      </c>
      <c r="AH49" s="65">
        <f t="shared" si="15"/>
        <v>3</v>
      </c>
      <c r="AI49" s="65">
        <f t="shared" si="15"/>
        <v>4</v>
      </c>
      <c r="AJ49" s="65">
        <f t="shared" si="15"/>
        <v>4</v>
      </c>
      <c r="AK49" s="65">
        <f t="shared" si="15"/>
        <v>5</v>
      </c>
      <c r="AL49" s="65">
        <f t="shared" si="15"/>
        <v>3</v>
      </c>
      <c r="AM49" s="65">
        <f t="shared" si="15"/>
        <v>4</v>
      </c>
      <c r="AN49" s="65">
        <f t="shared" si="15"/>
        <v>2</v>
      </c>
      <c r="AO49" s="54" t="s">
        <v>151</v>
      </c>
      <c r="AP49" s="54" t="s">
        <v>64</v>
      </c>
      <c r="AQ49" s="54" t="s">
        <v>77</v>
      </c>
      <c r="AR49" s="54" t="s">
        <v>66</v>
      </c>
      <c r="AS49" s="54" t="s">
        <v>82</v>
      </c>
      <c r="AT49" s="44" t="s">
        <v>101</v>
      </c>
      <c r="AU49" s="54" t="s">
        <v>96</v>
      </c>
      <c r="AV49" s="54" t="s">
        <v>102</v>
      </c>
      <c r="AW49" s="54" t="s">
        <v>121</v>
      </c>
      <c r="AX49" s="54" t="s">
        <v>82</v>
      </c>
      <c r="AY49" s="54" t="s">
        <v>66</v>
      </c>
      <c r="AZ49" s="54" t="s">
        <v>152</v>
      </c>
      <c r="BA49" s="54" t="s">
        <v>153</v>
      </c>
      <c r="BC49" s="46">
        <f t="shared" si="4"/>
        <v>66</v>
      </c>
      <c r="BD49" s="47">
        <f t="shared" si="5"/>
        <v>25</v>
      </c>
      <c r="BE49" s="48">
        <f t="shared" si="6"/>
        <v>8</v>
      </c>
      <c r="BF49" s="49">
        <f t="shared" si="7"/>
        <v>35</v>
      </c>
      <c r="BG49" s="50" t="str">
        <f t="shared" si="13"/>
        <v>Вы активно реализуете свои потребности в саморазвитии</v>
      </c>
      <c r="BH49" s="47" t="str">
        <f t="shared" si="8"/>
        <v>средняя</v>
      </c>
      <c r="BI49" s="68" t="str">
        <f t="shared" si="9"/>
        <v>средняя</v>
      </c>
      <c r="BJ49" s="49" t="str">
        <f t="shared" si="10"/>
        <v>высокая</v>
      </c>
      <c r="BK49" s="66">
        <f t="shared" si="11"/>
        <v>68</v>
      </c>
      <c r="BL49" s="77" t="str">
        <f t="shared" si="12"/>
        <v>высокая</v>
      </c>
    </row>
    <row r="50" spans="1:75" ht="42.75" customHeight="1" x14ac:dyDescent="0.2">
      <c r="A50" s="100">
        <v>43342.438923611109</v>
      </c>
      <c r="B50" s="104" t="s">
        <v>154</v>
      </c>
      <c r="C50" s="53">
        <v>61</v>
      </c>
      <c r="D50" s="41">
        <f t="shared" si="16"/>
        <v>4</v>
      </c>
      <c r="E50" s="41">
        <f t="shared" si="16"/>
        <v>4</v>
      </c>
      <c r="F50" s="41">
        <f t="shared" si="16"/>
        <v>3</v>
      </c>
      <c r="G50" s="41">
        <f t="shared" si="16"/>
        <v>5</v>
      </c>
      <c r="H50" s="41">
        <f t="shared" si="16"/>
        <v>4</v>
      </c>
      <c r="I50" s="41">
        <f t="shared" si="16"/>
        <v>5</v>
      </c>
      <c r="J50" s="41">
        <f t="shared" si="16"/>
        <v>5</v>
      </c>
      <c r="K50" s="41">
        <f t="shared" si="16"/>
        <v>4</v>
      </c>
      <c r="L50" s="41">
        <f t="shared" si="16"/>
        <v>4</v>
      </c>
      <c r="M50" s="41">
        <f t="shared" si="16"/>
        <v>4</v>
      </c>
      <c r="N50" s="41">
        <f t="shared" si="16"/>
        <v>4</v>
      </c>
      <c r="O50" s="41">
        <f t="shared" si="16"/>
        <v>5</v>
      </c>
      <c r="P50" s="41">
        <f t="shared" si="16"/>
        <v>5</v>
      </c>
      <c r="Q50" s="41">
        <f t="shared" si="16"/>
        <v>4</v>
      </c>
      <c r="R50" s="41">
        <f t="shared" si="16"/>
        <v>3</v>
      </c>
      <c r="S50" s="65">
        <f t="shared" si="15"/>
        <v>2</v>
      </c>
      <c r="T50" s="65">
        <f t="shared" si="15"/>
        <v>2</v>
      </c>
      <c r="U50" s="65">
        <f t="shared" si="15"/>
        <v>3</v>
      </c>
      <c r="V50" s="65">
        <f t="shared" si="15"/>
        <v>5</v>
      </c>
      <c r="W50" s="65">
        <f t="shared" si="15"/>
        <v>2</v>
      </c>
      <c r="X50" s="65">
        <f t="shared" si="15"/>
        <v>2</v>
      </c>
      <c r="Y50" s="65">
        <f t="shared" si="15"/>
        <v>5</v>
      </c>
      <c r="Z50" s="65">
        <f t="shared" si="15"/>
        <v>2</v>
      </c>
      <c r="AA50" s="65">
        <f t="shared" si="15"/>
        <v>5</v>
      </c>
      <c r="AB50" s="65">
        <f t="shared" si="15"/>
        <v>1</v>
      </c>
      <c r="AC50" s="65">
        <f t="shared" si="15"/>
        <v>2</v>
      </c>
      <c r="AD50" s="65">
        <f t="shared" si="15"/>
        <v>5</v>
      </c>
      <c r="AE50" s="65">
        <f t="shared" si="15"/>
        <v>1</v>
      </c>
      <c r="AF50" s="65">
        <f t="shared" si="15"/>
        <v>3</v>
      </c>
      <c r="AG50" s="65">
        <f t="shared" si="15"/>
        <v>2</v>
      </c>
      <c r="AH50" s="65">
        <f t="shared" si="15"/>
        <v>2</v>
      </c>
      <c r="AI50" s="65">
        <f t="shared" si="15"/>
        <v>6</v>
      </c>
      <c r="AJ50" s="65">
        <f t="shared" si="15"/>
        <v>6</v>
      </c>
      <c r="AK50" s="65">
        <f t="shared" si="15"/>
        <v>5</v>
      </c>
      <c r="AL50" s="65">
        <f t="shared" si="15"/>
        <v>2</v>
      </c>
      <c r="AM50" s="65">
        <f t="shared" si="15"/>
        <v>6</v>
      </c>
      <c r="AN50" s="65">
        <f t="shared" si="15"/>
        <v>2</v>
      </c>
      <c r="AO50" s="54" t="s">
        <v>155</v>
      </c>
      <c r="AP50" s="54" t="s">
        <v>64</v>
      </c>
      <c r="AQ50" s="54" t="s">
        <v>77</v>
      </c>
      <c r="AR50" s="54" t="s">
        <v>56</v>
      </c>
      <c r="AS50" s="54" t="s">
        <v>156</v>
      </c>
      <c r="AT50" s="44" t="s">
        <v>101</v>
      </c>
      <c r="AU50" s="54" t="s">
        <v>96</v>
      </c>
      <c r="AV50" s="54" t="s">
        <v>69</v>
      </c>
      <c r="AW50" s="54" t="s">
        <v>157</v>
      </c>
      <c r="AX50" s="54" t="s">
        <v>82</v>
      </c>
      <c r="AY50" s="54" t="s">
        <v>66</v>
      </c>
      <c r="AZ50" s="54" t="s">
        <v>158</v>
      </c>
      <c r="BA50" s="54" t="s">
        <v>159</v>
      </c>
      <c r="BB50" s="54"/>
      <c r="BC50" s="46">
        <f t="shared" si="4"/>
        <v>63</v>
      </c>
      <c r="BD50" s="47">
        <f t="shared" si="5"/>
        <v>19</v>
      </c>
      <c r="BE50" s="48">
        <f t="shared" si="6"/>
        <v>10</v>
      </c>
      <c r="BF50" s="49">
        <f t="shared" si="7"/>
        <v>43</v>
      </c>
      <c r="BG50" s="50" t="str">
        <f t="shared" si="13"/>
        <v>Вы активно реализуете свои потребности в саморазвитии</v>
      </c>
      <c r="BH50" s="47" t="str">
        <f t="shared" si="8"/>
        <v>средняя</v>
      </c>
      <c r="BI50" s="68" t="str">
        <f t="shared" si="9"/>
        <v>средняя</v>
      </c>
      <c r="BJ50" s="49" t="str">
        <f t="shared" si="10"/>
        <v>критическая</v>
      </c>
      <c r="BK50" s="66">
        <f t="shared" si="11"/>
        <v>71</v>
      </c>
      <c r="BL50" s="77" t="str">
        <f t="shared" si="12"/>
        <v>высокая</v>
      </c>
    </row>
    <row r="51" spans="1:75" ht="42.75" customHeight="1" x14ac:dyDescent="0.2">
      <c r="A51" s="100">
        <v>43342.451122685183</v>
      </c>
      <c r="B51" s="104" t="s">
        <v>166</v>
      </c>
      <c r="C51" s="53">
        <v>26</v>
      </c>
      <c r="D51" s="41">
        <f t="shared" si="16"/>
        <v>5</v>
      </c>
      <c r="E51" s="41">
        <f t="shared" si="16"/>
        <v>4</v>
      </c>
      <c r="F51" s="41">
        <f t="shared" si="16"/>
        <v>4</v>
      </c>
      <c r="G51" s="41">
        <f t="shared" si="16"/>
        <v>4</v>
      </c>
      <c r="H51" s="41">
        <f t="shared" si="16"/>
        <v>5</v>
      </c>
      <c r="I51" s="41">
        <f t="shared" si="16"/>
        <v>5</v>
      </c>
      <c r="J51" s="41">
        <f t="shared" si="16"/>
        <v>3</v>
      </c>
      <c r="K51" s="41">
        <f t="shared" si="16"/>
        <v>5</v>
      </c>
      <c r="L51" s="41">
        <f t="shared" si="16"/>
        <v>5</v>
      </c>
      <c r="M51" s="41">
        <f t="shared" si="16"/>
        <v>3</v>
      </c>
      <c r="N51" s="41">
        <f t="shared" si="16"/>
        <v>4</v>
      </c>
      <c r="O51" s="41">
        <f t="shared" si="16"/>
        <v>4</v>
      </c>
      <c r="P51" s="41">
        <f t="shared" si="16"/>
        <v>5</v>
      </c>
      <c r="Q51" s="41">
        <f t="shared" si="16"/>
        <v>4</v>
      </c>
      <c r="R51" s="41">
        <f t="shared" si="16"/>
        <v>4</v>
      </c>
      <c r="S51" s="65">
        <f t="shared" si="15"/>
        <v>2</v>
      </c>
      <c r="T51" s="65">
        <f t="shared" si="15"/>
        <v>3</v>
      </c>
      <c r="U51" s="65">
        <f t="shared" si="15"/>
        <v>3</v>
      </c>
      <c r="V51" s="65">
        <f t="shared" si="15"/>
        <v>3</v>
      </c>
      <c r="W51" s="65">
        <f t="shared" si="15"/>
        <v>2</v>
      </c>
      <c r="X51" s="65">
        <f t="shared" si="15"/>
        <v>3</v>
      </c>
      <c r="Y51" s="65">
        <f t="shared" si="15"/>
        <v>3</v>
      </c>
      <c r="Z51" s="65">
        <f t="shared" si="15"/>
        <v>2</v>
      </c>
      <c r="AA51" s="65">
        <f t="shared" si="15"/>
        <v>6</v>
      </c>
      <c r="AB51" s="65">
        <f t="shared" si="15"/>
        <v>1</v>
      </c>
      <c r="AC51" s="65">
        <f t="shared" si="15"/>
        <v>1</v>
      </c>
      <c r="AD51" s="65">
        <f t="shared" si="15"/>
        <v>6</v>
      </c>
      <c r="AE51" s="65">
        <f t="shared" si="15"/>
        <v>1</v>
      </c>
      <c r="AF51" s="65">
        <f t="shared" si="15"/>
        <v>3</v>
      </c>
      <c r="AG51" s="65">
        <f t="shared" si="15"/>
        <v>3</v>
      </c>
      <c r="AH51" s="65">
        <f t="shared" si="15"/>
        <v>4</v>
      </c>
      <c r="AI51" s="65">
        <f t="shared" si="15"/>
        <v>5</v>
      </c>
      <c r="AJ51" s="65">
        <f t="shared" si="15"/>
        <v>4</v>
      </c>
      <c r="AK51" s="65">
        <f t="shared" si="15"/>
        <v>5</v>
      </c>
      <c r="AL51" s="65">
        <f t="shared" si="15"/>
        <v>2</v>
      </c>
      <c r="AM51" s="65">
        <f t="shared" si="15"/>
        <v>3</v>
      </c>
      <c r="AN51" s="65">
        <f t="shared" si="15"/>
        <v>1</v>
      </c>
      <c r="AO51" s="54" t="s">
        <v>167</v>
      </c>
      <c r="AP51" s="54" t="s">
        <v>64</v>
      </c>
      <c r="AQ51" s="54" t="s">
        <v>77</v>
      </c>
      <c r="AR51" s="54" t="s">
        <v>66</v>
      </c>
      <c r="AS51" s="54" t="s">
        <v>82</v>
      </c>
      <c r="AT51" s="44" t="s">
        <v>78</v>
      </c>
      <c r="AU51" s="54" t="s">
        <v>135</v>
      </c>
      <c r="AV51" s="54" t="s">
        <v>136</v>
      </c>
      <c r="AW51" s="54" t="s">
        <v>168</v>
      </c>
      <c r="AX51" s="54" t="s">
        <v>82</v>
      </c>
      <c r="AY51" s="54" t="s">
        <v>141</v>
      </c>
      <c r="AZ51" s="54" t="s">
        <v>169</v>
      </c>
      <c r="BA51" s="54"/>
      <c r="BB51" s="54"/>
      <c r="BC51" s="46">
        <f t="shared" si="4"/>
        <v>64</v>
      </c>
      <c r="BD51" s="47">
        <f t="shared" si="5"/>
        <v>23</v>
      </c>
      <c r="BE51" s="48">
        <f t="shared" si="6"/>
        <v>8</v>
      </c>
      <c r="BF51" s="49">
        <f t="shared" si="7"/>
        <v>35</v>
      </c>
      <c r="BG51" s="50" t="str">
        <f t="shared" si="13"/>
        <v>Вы активно реализуете свои потребности в саморазвитии</v>
      </c>
      <c r="BH51" s="47" t="str">
        <f t="shared" si="8"/>
        <v>средняя</v>
      </c>
      <c r="BI51" s="68" t="str">
        <f t="shared" si="9"/>
        <v>средняя</v>
      </c>
      <c r="BJ51" s="49" t="str">
        <f t="shared" si="10"/>
        <v>высокая</v>
      </c>
      <c r="BK51" s="66">
        <f t="shared" si="11"/>
        <v>66</v>
      </c>
      <c r="BL51" s="77" t="str">
        <f t="shared" si="12"/>
        <v>средняя</v>
      </c>
    </row>
    <row r="52" spans="1:75" ht="42.75" customHeight="1" x14ac:dyDescent="0.2">
      <c r="A52" s="100">
        <v>43342.45616898148</v>
      </c>
      <c r="B52" s="104" t="s">
        <v>170</v>
      </c>
      <c r="C52" s="53">
        <v>50</v>
      </c>
      <c r="D52" s="41">
        <f t="shared" si="16"/>
        <v>5</v>
      </c>
      <c r="E52" s="41">
        <f t="shared" si="16"/>
        <v>5</v>
      </c>
      <c r="F52" s="41">
        <f t="shared" si="16"/>
        <v>5</v>
      </c>
      <c r="G52" s="41">
        <f t="shared" si="16"/>
        <v>5</v>
      </c>
      <c r="H52" s="41">
        <f t="shared" si="16"/>
        <v>5</v>
      </c>
      <c r="I52" s="41">
        <f t="shared" si="16"/>
        <v>5</v>
      </c>
      <c r="J52" s="41">
        <f t="shared" si="16"/>
        <v>5</v>
      </c>
      <c r="K52" s="41">
        <f t="shared" si="16"/>
        <v>5</v>
      </c>
      <c r="L52" s="41">
        <f t="shared" si="16"/>
        <v>5</v>
      </c>
      <c r="M52" s="41">
        <f t="shared" si="16"/>
        <v>4</v>
      </c>
      <c r="N52" s="41">
        <f t="shared" si="16"/>
        <v>4</v>
      </c>
      <c r="O52" s="41">
        <f t="shared" si="16"/>
        <v>4</v>
      </c>
      <c r="P52" s="41">
        <f t="shared" si="16"/>
        <v>5</v>
      </c>
      <c r="Q52" s="41">
        <f t="shared" si="16"/>
        <v>5</v>
      </c>
      <c r="R52" s="41">
        <f t="shared" si="16"/>
        <v>5</v>
      </c>
      <c r="S52" s="65">
        <f t="shared" si="15"/>
        <v>1</v>
      </c>
      <c r="T52" s="65">
        <f t="shared" si="15"/>
        <v>2</v>
      </c>
      <c r="U52" s="65">
        <f t="shared" si="15"/>
        <v>1</v>
      </c>
      <c r="V52" s="65">
        <f t="shared" si="15"/>
        <v>5</v>
      </c>
      <c r="W52" s="65">
        <f t="shared" si="15"/>
        <v>1</v>
      </c>
      <c r="X52" s="65">
        <f t="shared" si="15"/>
        <v>2</v>
      </c>
      <c r="Y52" s="65">
        <f t="shared" si="15"/>
        <v>5</v>
      </c>
      <c r="Z52" s="65">
        <f t="shared" si="15"/>
        <v>1</v>
      </c>
      <c r="AA52" s="65">
        <f t="shared" si="15"/>
        <v>6</v>
      </c>
      <c r="AB52" s="65">
        <f t="shared" si="15"/>
        <v>1</v>
      </c>
      <c r="AC52" s="65">
        <f t="shared" si="15"/>
        <v>1</v>
      </c>
      <c r="AD52" s="65">
        <f t="shared" si="15"/>
        <v>5</v>
      </c>
      <c r="AE52" s="65">
        <f t="shared" si="15"/>
        <v>1</v>
      </c>
      <c r="AF52" s="65">
        <f t="shared" si="15"/>
        <v>4</v>
      </c>
      <c r="AG52" s="65">
        <f t="shared" si="15"/>
        <v>3</v>
      </c>
      <c r="AH52" s="65">
        <f t="shared" si="15"/>
        <v>3</v>
      </c>
      <c r="AI52" s="65">
        <f t="shared" si="15"/>
        <v>4</v>
      </c>
      <c r="AJ52" s="65">
        <f t="shared" si="15"/>
        <v>3</v>
      </c>
      <c r="AK52" s="65">
        <f t="shared" si="15"/>
        <v>4</v>
      </c>
      <c r="AL52" s="65">
        <f t="shared" si="15"/>
        <v>1</v>
      </c>
      <c r="AM52" s="65">
        <f t="shared" si="15"/>
        <v>4</v>
      </c>
      <c r="AN52" s="65">
        <f t="shared" si="15"/>
        <v>2</v>
      </c>
      <c r="AO52" s="54" t="s">
        <v>171</v>
      </c>
      <c r="AP52" s="54" t="s">
        <v>64</v>
      </c>
      <c r="AQ52" s="54" t="s">
        <v>59</v>
      </c>
      <c r="AR52" s="54" t="s">
        <v>66</v>
      </c>
      <c r="AS52" s="54" t="s">
        <v>66</v>
      </c>
      <c r="AT52" s="44" t="s">
        <v>78</v>
      </c>
      <c r="AU52" s="54" t="s">
        <v>79</v>
      </c>
      <c r="AV52" s="54" t="s">
        <v>172</v>
      </c>
      <c r="AW52" s="54" t="s">
        <v>173</v>
      </c>
      <c r="AX52" s="54" t="s">
        <v>71</v>
      </c>
      <c r="AY52" s="54" t="s">
        <v>141</v>
      </c>
      <c r="AZ52" s="54" t="s">
        <v>174</v>
      </c>
      <c r="BA52" s="54" t="s">
        <v>175</v>
      </c>
      <c r="BB52" s="54"/>
      <c r="BC52" s="46">
        <f t="shared" si="4"/>
        <v>72</v>
      </c>
      <c r="BD52" s="47">
        <f t="shared" si="5"/>
        <v>16</v>
      </c>
      <c r="BE52" s="48">
        <f t="shared" si="6"/>
        <v>9</v>
      </c>
      <c r="BF52" s="49">
        <f t="shared" si="7"/>
        <v>36</v>
      </c>
      <c r="BG52" s="50" t="str">
        <f t="shared" si="13"/>
        <v>Вы активно реализуете свои потребности в саморазвитии</v>
      </c>
      <c r="BH52" s="47" t="str">
        <f t="shared" si="8"/>
        <v>средняя</v>
      </c>
      <c r="BI52" s="68" t="str">
        <f t="shared" si="9"/>
        <v>средняя</v>
      </c>
      <c r="BJ52" s="49" t="str">
        <f t="shared" si="10"/>
        <v>высокая</v>
      </c>
      <c r="BK52" s="66">
        <f t="shared" si="11"/>
        <v>60</v>
      </c>
      <c r="BL52" s="77" t="str">
        <f t="shared" si="12"/>
        <v>средняя</v>
      </c>
    </row>
    <row r="53" spans="1:75" ht="42.75" customHeight="1" x14ac:dyDescent="0.2">
      <c r="A53" s="100">
        <v>43342.491597222222</v>
      </c>
      <c r="B53" s="104" t="s">
        <v>176</v>
      </c>
      <c r="C53" s="53">
        <v>56</v>
      </c>
      <c r="D53" s="41">
        <f t="shared" si="16"/>
        <v>5</v>
      </c>
      <c r="E53" s="41">
        <f t="shared" si="16"/>
        <v>5</v>
      </c>
      <c r="F53" s="41">
        <f t="shared" si="16"/>
        <v>5</v>
      </c>
      <c r="G53" s="41">
        <f t="shared" si="16"/>
        <v>4</v>
      </c>
      <c r="H53" s="41">
        <f t="shared" si="16"/>
        <v>3</v>
      </c>
      <c r="I53" s="41">
        <f t="shared" si="16"/>
        <v>4</v>
      </c>
      <c r="J53" s="41">
        <f t="shared" si="16"/>
        <v>3</v>
      </c>
      <c r="K53" s="41">
        <f t="shared" si="16"/>
        <v>3</v>
      </c>
      <c r="L53" s="41">
        <f t="shared" si="16"/>
        <v>4</v>
      </c>
      <c r="M53" s="41">
        <f t="shared" si="16"/>
        <v>4</v>
      </c>
      <c r="N53" s="41">
        <f t="shared" si="16"/>
        <v>3</v>
      </c>
      <c r="O53" s="41">
        <f t="shared" si="16"/>
        <v>5</v>
      </c>
      <c r="P53" s="41">
        <f t="shared" si="16"/>
        <v>5</v>
      </c>
      <c r="Q53" s="41">
        <f t="shared" si="16"/>
        <v>4</v>
      </c>
      <c r="R53" s="41">
        <f t="shared" si="16"/>
        <v>1</v>
      </c>
      <c r="S53" s="65">
        <f t="shared" si="15"/>
        <v>2</v>
      </c>
      <c r="T53" s="65">
        <f t="shared" si="15"/>
        <v>3</v>
      </c>
      <c r="U53" s="65">
        <f t="shared" si="15"/>
        <v>2</v>
      </c>
      <c r="V53" s="65">
        <f t="shared" si="15"/>
        <v>4</v>
      </c>
      <c r="W53" s="65">
        <f t="shared" si="15"/>
        <v>1</v>
      </c>
      <c r="X53" s="65">
        <f t="shared" si="15"/>
        <v>3</v>
      </c>
      <c r="Y53" s="65">
        <f t="shared" si="15"/>
        <v>4</v>
      </c>
      <c r="Z53" s="65">
        <f t="shared" si="15"/>
        <v>2</v>
      </c>
      <c r="AA53" s="65">
        <f t="shared" si="15"/>
        <v>6</v>
      </c>
      <c r="AB53" s="65">
        <f t="shared" si="15"/>
        <v>1</v>
      </c>
      <c r="AC53" s="65">
        <f t="shared" si="15"/>
        <v>1</v>
      </c>
      <c r="AD53" s="65">
        <f t="shared" si="15"/>
        <v>5</v>
      </c>
      <c r="AE53" s="65">
        <f t="shared" si="15"/>
        <v>1</v>
      </c>
      <c r="AF53" s="65">
        <f t="shared" si="15"/>
        <v>1</v>
      </c>
      <c r="AG53" s="65">
        <f t="shared" si="15"/>
        <v>2</v>
      </c>
      <c r="AH53" s="65">
        <f t="shared" si="15"/>
        <v>2</v>
      </c>
      <c r="AI53" s="65">
        <f t="shared" si="15"/>
        <v>5</v>
      </c>
      <c r="AJ53" s="65">
        <f t="shared" si="15"/>
        <v>6</v>
      </c>
      <c r="AK53" s="65">
        <f t="shared" si="15"/>
        <v>5</v>
      </c>
      <c r="AL53" s="65">
        <f t="shared" si="15"/>
        <v>1</v>
      </c>
      <c r="AM53" s="65">
        <f t="shared" si="15"/>
        <v>5</v>
      </c>
      <c r="AN53" s="65">
        <f t="shared" si="15"/>
        <v>1</v>
      </c>
      <c r="AO53" s="54" t="s">
        <v>178</v>
      </c>
      <c r="AP53" s="54" t="s">
        <v>64</v>
      </c>
      <c r="AQ53" s="54" t="s">
        <v>77</v>
      </c>
      <c r="AR53" s="54" t="s">
        <v>66</v>
      </c>
      <c r="AS53" s="54" t="s">
        <v>66</v>
      </c>
      <c r="AT53" s="44" t="s">
        <v>101</v>
      </c>
      <c r="AU53" s="54" t="s">
        <v>86</v>
      </c>
      <c r="AV53" s="54" t="s">
        <v>102</v>
      </c>
      <c r="AW53" s="54" t="s">
        <v>179</v>
      </c>
      <c r="AX53" s="54" t="s">
        <v>82</v>
      </c>
      <c r="AY53" s="54" t="s">
        <v>82</v>
      </c>
      <c r="AZ53" s="54"/>
      <c r="BA53" s="54" t="s">
        <v>180</v>
      </c>
      <c r="BB53" s="54"/>
      <c r="BC53" s="46">
        <f t="shared" si="4"/>
        <v>58</v>
      </c>
      <c r="BD53" s="47">
        <f t="shared" si="5"/>
        <v>17</v>
      </c>
      <c r="BE53" s="48">
        <f t="shared" si="6"/>
        <v>5</v>
      </c>
      <c r="BF53" s="49">
        <f t="shared" si="7"/>
        <v>40</v>
      </c>
      <c r="BG53" s="50" t="str">
        <f t="shared" si="13"/>
        <v>Вы активно реализуете свои потребности в саморазвитии</v>
      </c>
      <c r="BH53" s="47" t="str">
        <f t="shared" si="8"/>
        <v>средняя</v>
      </c>
      <c r="BI53" s="68" t="str">
        <f t="shared" si="9"/>
        <v>минимальная</v>
      </c>
      <c r="BJ53" s="49" t="str">
        <f t="shared" si="10"/>
        <v>критическая</v>
      </c>
      <c r="BK53" s="66">
        <f t="shared" si="11"/>
        <v>63</v>
      </c>
      <c r="BL53" s="77" t="str">
        <f t="shared" si="12"/>
        <v>средняя</v>
      </c>
    </row>
    <row r="54" spans="1:75" ht="42.75" customHeight="1" x14ac:dyDescent="0.2">
      <c r="A54" s="100">
        <v>43342.516527777778</v>
      </c>
      <c r="B54" s="104" t="s">
        <v>181</v>
      </c>
      <c r="C54" s="53">
        <v>52</v>
      </c>
      <c r="D54" s="41">
        <f t="shared" si="16"/>
        <v>4</v>
      </c>
      <c r="E54" s="41">
        <f t="shared" si="16"/>
        <v>5</v>
      </c>
      <c r="F54" s="41">
        <f t="shared" si="16"/>
        <v>3</v>
      </c>
      <c r="G54" s="41">
        <f t="shared" si="16"/>
        <v>5</v>
      </c>
      <c r="H54" s="41">
        <f t="shared" si="16"/>
        <v>4</v>
      </c>
      <c r="I54" s="41">
        <f t="shared" si="16"/>
        <v>5</v>
      </c>
      <c r="J54" s="41">
        <f t="shared" si="16"/>
        <v>4</v>
      </c>
      <c r="K54" s="41">
        <f t="shared" si="16"/>
        <v>4</v>
      </c>
      <c r="L54" s="41">
        <f t="shared" si="16"/>
        <v>5</v>
      </c>
      <c r="M54" s="41">
        <f t="shared" si="16"/>
        <v>5</v>
      </c>
      <c r="N54" s="41">
        <f t="shared" si="16"/>
        <v>5</v>
      </c>
      <c r="O54" s="41">
        <f t="shared" si="16"/>
        <v>5</v>
      </c>
      <c r="P54" s="41">
        <f t="shared" si="16"/>
        <v>5</v>
      </c>
      <c r="Q54" s="41">
        <f t="shared" si="16"/>
        <v>3</v>
      </c>
      <c r="R54" s="41">
        <f t="shared" si="16"/>
        <v>4</v>
      </c>
      <c r="S54" s="65">
        <f t="shared" si="15"/>
        <v>3</v>
      </c>
      <c r="T54" s="65">
        <f t="shared" si="15"/>
        <v>2</v>
      </c>
      <c r="U54" s="65">
        <f t="shared" si="15"/>
        <v>2</v>
      </c>
      <c r="V54" s="65">
        <f t="shared" si="15"/>
        <v>4</v>
      </c>
      <c r="W54" s="65">
        <f t="shared" si="15"/>
        <v>2</v>
      </c>
      <c r="X54" s="65">
        <f t="shared" si="15"/>
        <v>3</v>
      </c>
      <c r="Y54" s="65">
        <f t="shared" si="15"/>
        <v>3</v>
      </c>
      <c r="Z54" s="65">
        <f t="shared" si="15"/>
        <v>1</v>
      </c>
      <c r="AA54" s="65">
        <f t="shared" si="15"/>
        <v>6</v>
      </c>
      <c r="AB54" s="65">
        <f t="shared" si="15"/>
        <v>3</v>
      </c>
      <c r="AC54" s="65">
        <f t="shared" si="15"/>
        <v>1</v>
      </c>
      <c r="AD54" s="65">
        <f t="shared" si="15"/>
        <v>4</v>
      </c>
      <c r="AE54" s="65">
        <f t="shared" si="15"/>
        <v>1</v>
      </c>
      <c r="AF54" s="65">
        <f t="shared" si="15"/>
        <v>3</v>
      </c>
      <c r="AG54" s="65">
        <f t="shared" si="15"/>
        <v>2</v>
      </c>
      <c r="AH54" s="65">
        <f t="shared" si="15"/>
        <v>2</v>
      </c>
      <c r="AI54" s="65">
        <f t="shared" si="15"/>
        <v>3</v>
      </c>
      <c r="AJ54" s="65">
        <f t="shared" si="15"/>
        <v>6</v>
      </c>
      <c r="AK54" s="65">
        <f t="shared" si="15"/>
        <v>6</v>
      </c>
      <c r="AL54" s="65">
        <f t="shared" si="15"/>
        <v>1</v>
      </c>
      <c r="AM54" s="65">
        <f t="shared" si="15"/>
        <v>4</v>
      </c>
      <c r="AN54" s="65">
        <f t="shared" si="15"/>
        <v>2</v>
      </c>
      <c r="AO54" s="54" t="s">
        <v>183</v>
      </c>
      <c r="AP54" s="54" t="s">
        <v>64</v>
      </c>
      <c r="AQ54" s="54" t="s">
        <v>77</v>
      </c>
      <c r="AR54" s="54" t="s">
        <v>66</v>
      </c>
      <c r="AS54" s="54" t="s">
        <v>66</v>
      </c>
      <c r="AT54" s="44" t="s">
        <v>78</v>
      </c>
      <c r="AU54" s="54" t="s">
        <v>96</v>
      </c>
      <c r="AV54" s="54" t="s">
        <v>102</v>
      </c>
      <c r="AW54" s="54" t="s">
        <v>108</v>
      </c>
      <c r="AX54" s="54" t="s">
        <v>82</v>
      </c>
      <c r="AY54" s="54" t="s">
        <v>66</v>
      </c>
      <c r="AZ54" s="54"/>
      <c r="BA54" s="56" t="s">
        <v>184</v>
      </c>
      <c r="BB54" s="54"/>
      <c r="BC54" s="46">
        <f t="shared" si="4"/>
        <v>66</v>
      </c>
      <c r="BD54" s="47">
        <f t="shared" si="5"/>
        <v>18</v>
      </c>
      <c r="BE54" s="48">
        <f t="shared" si="6"/>
        <v>11</v>
      </c>
      <c r="BF54" s="49">
        <f t="shared" si="7"/>
        <v>36</v>
      </c>
      <c r="BG54" s="50" t="str">
        <f t="shared" si="13"/>
        <v>Вы активно реализуете свои потребности в саморазвитии</v>
      </c>
      <c r="BH54" s="47" t="str">
        <f t="shared" si="8"/>
        <v>средняя</v>
      </c>
      <c r="BI54" s="68" t="str">
        <f t="shared" si="9"/>
        <v>средняя</v>
      </c>
      <c r="BJ54" s="49" t="str">
        <f t="shared" si="10"/>
        <v>высокая</v>
      </c>
      <c r="BK54" s="66">
        <f t="shared" si="11"/>
        <v>64</v>
      </c>
      <c r="BL54" s="77" t="str">
        <f t="shared" si="12"/>
        <v>средняя</v>
      </c>
    </row>
    <row r="55" spans="1:75" ht="42.75" customHeight="1" x14ac:dyDescent="0.2">
      <c r="A55" s="100">
        <v>43342.522939814815</v>
      </c>
      <c r="B55" s="104" t="s">
        <v>185</v>
      </c>
      <c r="C55" s="53">
        <v>55</v>
      </c>
      <c r="D55" s="41">
        <f t="shared" si="16"/>
        <v>4</v>
      </c>
      <c r="E55" s="41">
        <f t="shared" si="16"/>
        <v>3</v>
      </c>
      <c r="F55" s="41">
        <f t="shared" si="16"/>
        <v>2</v>
      </c>
      <c r="G55" s="41">
        <f t="shared" si="16"/>
        <v>4</v>
      </c>
      <c r="H55" s="41">
        <f t="shared" si="16"/>
        <v>5</v>
      </c>
      <c r="I55" s="41">
        <f t="shared" si="16"/>
        <v>5</v>
      </c>
      <c r="J55" s="41">
        <f t="shared" si="16"/>
        <v>4</v>
      </c>
      <c r="K55" s="41">
        <f t="shared" si="16"/>
        <v>3</v>
      </c>
      <c r="L55" s="41">
        <f t="shared" si="16"/>
        <v>3</v>
      </c>
      <c r="M55" s="41">
        <f t="shared" si="16"/>
        <v>2</v>
      </c>
      <c r="N55" s="41">
        <f t="shared" si="16"/>
        <v>5</v>
      </c>
      <c r="O55" s="41">
        <f t="shared" si="16"/>
        <v>5</v>
      </c>
      <c r="P55" s="41">
        <f t="shared" si="16"/>
        <v>4</v>
      </c>
      <c r="Q55" s="41">
        <f t="shared" si="16"/>
        <v>3</v>
      </c>
      <c r="R55" s="41">
        <f t="shared" si="16"/>
        <v>2</v>
      </c>
      <c r="S55" s="65">
        <f t="shared" si="15"/>
        <v>2</v>
      </c>
      <c r="T55" s="65">
        <f t="shared" si="15"/>
        <v>4</v>
      </c>
      <c r="U55" s="65">
        <f t="shared" si="15"/>
        <v>2</v>
      </c>
      <c r="V55" s="65">
        <f t="shared" si="15"/>
        <v>4</v>
      </c>
      <c r="W55" s="65">
        <f t="shared" si="15"/>
        <v>1</v>
      </c>
      <c r="X55" s="65">
        <f t="shared" si="15"/>
        <v>5</v>
      </c>
      <c r="Y55" s="65">
        <f t="shared" si="15"/>
        <v>3</v>
      </c>
      <c r="Z55" s="65">
        <f t="shared" si="15"/>
        <v>2</v>
      </c>
      <c r="AA55" s="65">
        <f t="shared" si="15"/>
        <v>6</v>
      </c>
      <c r="AB55" s="65">
        <f t="shared" si="15"/>
        <v>1</v>
      </c>
      <c r="AC55" s="65">
        <f t="shared" si="15"/>
        <v>1</v>
      </c>
      <c r="AD55" s="65">
        <f t="shared" si="15"/>
        <v>4</v>
      </c>
      <c r="AE55" s="65">
        <f t="shared" si="15"/>
        <v>1</v>
      </c>
      <c r="AF55" s="65">
        <f t="shared" si="15"/>
        <v>4</v>
      </c>
      <c r="AG55" s="65">
        <f t="shared" si="15"/>
        <v>2</v>
      </c>
      <c r="AH55" s="65">
        <f t="shared" si="15"/>
        <v>3</v>
      </c>
      <c r="AI55" s="65">
        <f t="shared" si="15"/>
        <v>3</v>
      </c>
      <c r="AJ55" s="65">
        <f t="shared" si="15"/>
        <v>4</v>
      </c>
      <c r="AK55" s="65">
        <f t="shared" si="15"/>
        <v>5</v>
      </c>
      <c r="AL55" s="65">
        <f t="shared" si="15"/>
        <v>1</v>
      </c>
      <c r="AM55" s="65">
        <f t="shared" si="15"/>
        <v>3</v>
      </c>
      <c r="AN55" s="65">
        <f t="shared" si="15"/>
        <v>2</v>
      </c>
      <c r="AO55" s="54" t="s">
        <v>186</v>
      </c>
      <c r="AP55" s="54" t="s">
        <v>64</v>
      </c>
      <c r="AQ55" s="54" t="s">
        <v>77</v>
      </c>
      <c r="AR55" s="54" t="s">
        <v>66</v>
      </c>
      <c r="AS55" s="54" t="s">
        <v>66</v>
      </c>
      <c r="AT55" s="44" t="s">
        <v>78</v>
      </c>
      <c r="AU55" s="54" t="s">
        <v>135</v>
      </c>
      <c r="AV55" s="54" t="s">
        <v>80</v>
      </c>
      <c r="AW55" s="54" t="s">
        <v>187</v>
      </c>
      <c r="AX55" s="54" t="s">
        <v>82</v>
      </c>
      <c r="AY55" s="54" t="s">
        <v>66</v>
      </c>
      <c r="AZ55" s="54"/>
      <c r="BA55" s="56" t="s">
        <v>188</v>
      </c>
      <c r="BB55" s="54"/>
      <c r="BC55" s="46">
        <f t="shared" si="4"/>
        <v>54</v>
      </c>
      <c r="BD55" s="47">
        <f t="shared" si="5"/>
        <v>24</v>
      </c>
      <c r="BE55" s="48">
        <f t="shared" si="6"/>
        <v>9</v>
      </c>
      <c r="BF55" s="49">
        <f t="shared" si="7"/>
        <v>32</v>
      </c>
      <c r="BG55" s="50" t="str">
        <f>IF(BC55&gt;=55,"Вы активно реализуете свои потребности в саморазвитии",IF(BC55&lt;36,"Вы находитесь в стадии остановившегося развития","у Вас нет сложившейся системы саморазвития, ориентация на развитие сильно зависит от условий"))</f>
        <v>у Вас нет сложившейся системы саморазвития, ориентация на развитие сильно зависит от условий</v>
      </c>
      <c r="BH55" s="47" t="str">
        <f t="shared" si="8"/>
        <v>средняя</v>
      </c>
      <c r="BI55" s="68" t="str">
        <f t="shared" si="9"/>
        <v>средняя</v>
      </c>
      <c r="BJ55" s="49" t="str">
        <f t="shared" si="10"/>
        <v>высокая</v>
      </c>
      <c r="BK55" s="66">
        <f t="shared" si="11"/>
        <v>63</v>
      </c>
      <c r="BL55" s="77" t="str">
        <f t="shared" si="12"/>
        <v>средняя</v>
      </c>
    </row>
    <row r="56" spans="1:75" ht="42.75" customHeight="1" x14ac:dyDescent="0.2">
      <c r="A56" s="100">
        <v>43342.529085648152</v>
      </c>
      <c r="B56" s="104" t="s">
        <v>189</v>
      </c>
      <c r="C56" s="53" t="s">
        <v>190</v>
      </c>
      <c r="D56" s="41">
        <f t="shared" si="16"/>
        <v>5</v>
      </c>
      <c r="E56" s="41">
        <f t="shared" si="16"/>
        <v>5</v>
      </c>
      <c r="F56" s="41">
        <f t="shared" si="16"/>
        <v>4</v>
      </c>
      <c r="G56" s="41">
        <f t="shared" si="16"/>
        <v>4</v>
      </c>
      <c r="H56" s="41">
        <f t="shared" si="16"/>
        <v>4</v>
      </c>
      <c r="I56" s="41">
        <f t="shared" si="16"/>
        <v>4</v>
      </c>
      <c r="J56" s="41">
        <f t="shared" si="16"/>
        <v>4</v>
      </c>
      <c r="K56" s="41">
        <f t="shared" si="16"/>
        <v>3</v>
      </c>
      <c r="L56" s="41">
        <f t="shared" si="16"/>
        <v>5</v>
      </c>
      <c r="M56" s="41">
        <f t="shared" si="16"/>
        <v>4</v>
      </c>
      <c r="N56" s="41">
        <f t="shared" si="16"/>
        <v>5</v>
      </c>
      <c r="O56" s="41">
        <f t="shared" si="16"/>
        <v>4</v>
      </c>
      <c r="P56" s="41">
        <f t="shared" si="16"/>
        <v>5</v>
      </c>
      <c r="Q56" s="41">
        <f t="shared" si="16"/>
        <v>3</v>
      </c>
      <c r="R56" s="41">
        <f t="shared" si="16"/>
        <v>4</v>
      </c>
      <c r="S56" s="65">
        <f t="shared" si="15"/>
        <v>4</v>
      </c>
      <c r="T56" s="65">
        <f t="shared" si="15"/>
        <v>4</v>
      </c>
      <c r="U56" s="65">
        <f t="shared" si="15"/>
        <v>3</v>
      </c>
      <c r="V56" s="65">
        <f t="shared" si="15"/>
        <v>5</v>
      </c>
      <c r="W56" s="65">
        <f t="shared" si="15"/>
        <v>1</v>
      </c>
      <c r="X56" s="65">
        <f t="shared" si="15"/>
        <v>4</v>
      </c>
      <c r="Y56" s="65">
        <f t="shared" si="15"/>
        <v>4</v>
      </c>
      <c r="Z56" s="65">
        <f t="shared" si="15"/>
        <v>3</v>
      </c>
      <c r="AA56" s="65">
        <f t="shared" si="15"/>
        <v>6</v>
      </c>
      <c r="AB56" s="65">
        <f t="shared" si="15"/>
        <v>2</v>
      </c>
      <c r="AC56" s="65">
        <f t="shared" si="15"/>
        <v>1</v>
      </c>
      <c r="AD56" s="65">
        <f t="shared" si="15"/>
        <v>6</v>
      </c>
      <c r="AE56" s="65">
        <f t="shared" si="15"/>
        <v>2</v>
      </c>
      <c r="AF56" s="65">
        <f t="shared" ref="AF56:AN56" si="17">IF(AF26="Никогда",1,IF(AF26="Очень редко",2,IF(AF26="Иногда",3,IF(AF26="Часто",4,IF(AF26="Очень часто",5,IF(AF26="Каждый день",6))))))</f>
        <v>5</v>
      </c>
      <c r="AG56" s="65">
        <f t="shared" si="17"/>
        <v>1</v>
      </c>
      <c r="AH56" s="65">
        <f t="shared" si="17"/>
        <v>3</v>
      </c>
      <c r="AI56" s="65">
        <f t="shared" si="17"/>
        <v>4</v>
      </c>
      <c r="AJ56" s="65">
        <f t="shared" si="17"/>
        <v>4</v>
      </c>
      <c r="AK56" s="65">
        <f t="shared" si="17"/>
        <v>4</v>
      </c>
      <c r="AL56" s="65">
        <f t="shared" si="17"/>
        <v>1</v>
      </c>
      <c r="AM56" s="65">
        <f t="shared" si="17"/>
        <v>4</v>
      </c>
      <c r="AN56" s="65">
        <f t="shared" si="17"/>
        <v>3</v>
      </c>
      <c r="AO56" s="54" t="s">
        <v>191</v>
      </c>
      <c r="AP56" s="54" t="s">
        <v>64</v>
      </c>
      <c r="AQ56" s="54" t="s">
        <v>77</v>
      </c>
      <c r="AR56" s="54" t="s">
        <v>66</v>
      </c>
      <c r="AS56" s="54" t="s">
        <v>66</v>
      </c>
      <c r="AT56" s="55" t="s">
        <v>199</v>
      </c>
      <c r="AU56" s="54" t="s">
        <v>96</v>
      </c>
      <c r="AV56" s="54" t="s">
        <v>69</v>
      </c>
      <c r="AW56" s="54" t="s">
        <v>192</v>
      </c>
      <c r="AX56" s="54" t="s">
        <v>71</v>
      </c>
      <c r="AY56" s="54" t="s">
        <v>66</v>
      </c>
      <c r="AZ56" s="54" t="s">
        <v>193</v>
      </c>
      <c r="BA56" s="56" t="s">
        <v>194</v>
      </c>
      <c r="BB56" s="54"/>
      <c r="BC56" s="46">
        <f t="shared" si="4"/>
        <v>63</v>
      </c>
      <c r="BD56" s="47">
        <f t="shared" si="5"/>
        <v>29</v>
      </c>
      <c r="BE56" s="48">
        <f t="shared" si="6"/>
        <v>12</v>
      </c>
      <c r="BF56" s="49">
        <f t="shared" si="7"/>
        <v>37</v>
      </c>
      <c r="BG56" s="50" t="str">
        <f t="shared" si="13"/>
        <v>Вы активно реализуете свои потребности в саморазвитии</v>
      </c>
      <c r="BH56" s="47" t="str">
        <f t="shared" si="8"/>
        <v>высокая</v>
      </c>
      <c r="BI56" s="68" t="str">
        <f t="shared" si="9"/>
        <v>средняя</v>
      </c>
      <c r="BJ56" s="49" t="str">
        <f t="shared" si="10"/>
        <v>высокая</v>
      </c>
      <c r="BK56" s="66">
        <f t="shared" si="11"/>
        <v>74</v>
      </c>
      <c r="BL56" s="77" t="str">
        <f t="shared" si="12"/>
        <v>высокая</v>
      </c>
    </row>
    <row r="57" spans="1:75" s="93" customFormat="1" ht="42.75" customHeight="1" thickBot="1" x14ac:dyDescent="0.25">
      <c r="A57" s="102">
        <v>43342.547673611109</v>
      </c>
      <c r="B57" s="106" t="s">
        <v>195</v>
      </c>
      <c r="C57" s="78" t="s">
        <v>196</v>
      </c>
      <c r="D57" s="79">
        <f t="shared" si="16"/>
        <v>4</v>
      </c>
      <c r="E57" s="79">
        <f t="shared" si="16"/>
        <v>3</v>
      </c>
      <c r="F57" s="79">
        <f t="shared" si="16"/>
        <v>4</v>
      </c>
      <c r="G57" s="79">
        <f t="shared" si="16"/>
        <v>5</v>
      </c>
      <c r="H57" s="79">
        <f t="shared" si="16"/>
        <v>5</v>
      </c>
      <c r="I57" s="79">
        <f t="shared" si="16"/>
        <v>5</v>
      </c>
      <c r="J57" s="79">
        <f t="shared" si="16"/>
        <v>5</v>
      </c>
      <c r="K57" s="79">
        <f t="shared" si="16"/>
        <v>3</v>
      </c>
      <c r="L57" s="79">
        <f t="shared" si="16"/>
        <v>4</v>
      </c>
      <c r="M57" s="79">
        <f t="shared" si="16"/>
        <v>3</v>
      </c>
      <c r="N57" s="79">
        <f t="shared" si="16"/>
        <v>4</v>
      </c>
      <c r="O57" s="79">
        <f t="shared" si="16"/>
        <v>4</v>
      </c>
      <c r="P57" s="79">
        <f t="shared" si="16"/>
        <v>5</v>
      </c>
      <c r="Q57" s="79">
        <f t="shared" si="16"/>
        <v>5</v>
      </c>
      <c r="R57" s="79">
        <f t="shared" si="16"/>
        <v>3</v>
      </c>
      <c r="S57" s="80">
        <f t="shared" ref="S57:AN57" si="18">IF(S27="Никогда",1,IF(S27="Очень редко",2,IF(S27="Иногда",3,IF(S27="Часто",4,IF(S27="Очень часто",5,IF(S27="Каждый день",6))))))</f>
        <v>3</v>
      </c>
      <c r="T57" s="80">
        <f t="shared" si="18"/>
        <v>3</v>
      </c>
      <c r="U57" s="80">
        <f t="shared" si="18"/>
        <v>2</v>
      </c>
      <c r="V57" s="80">
        <f t="shared" si="18"/>
        <v>5</v>
      </c>
      <c r="W57" s="80">
        <f t="shared" si="18"/>
        <v>2</v>
      </c>
      <c r="X57" s="80">
        <f t="shared" si="18"/>
        <v>2</v>
      </c>
      <c r="Y57" s="80">
        <f t="shared" si="18"/>
        <v>5</v>
      </c>
      <c r="Z57" s="80">
        <f t="shared" si="18"/>
        <v>1</v>
      </c>
      <c r="AA57" s="80">
        <f t="shared" si="18"/>
        <v>6</v>
      </c>
      <c r="AB57" s="80">
        <f t="shared" si="18"/>
        <v>1</v>
      </c>
      <c r="AC57" s="80">
        <f t="shared" si="18"/>
        <v>1</v>
      </c>
      <c r="AD57" s="80">
        <f t="shared" si="18"/>
        <v>4</v>
      </c>
      <c r="AE57" s="80">
        <f t="shared" si="18"/>
        <v>2</v>
      </c>
      <c r="AF57" s="80">
        <f t="shared" si="18"/>
        <v>2</v>
      </c>
      <c r="AG57" s="80">
        <f t="shared" si="18"/>
        <v>1</v>
      </c>
      <c r="AH57" s="80">
        <f t="shared" si="18"/>
        <v>2</v>
      </c>
      <c r="AI57" s="80">
        <f t="shared" si="18"/>
        <v>4</v>
      </c>
      <c r="AJ57" s="80">
        <f t="shared" si="18"/>
        <v>5</v>
      </c>
      <c r="AK57" s="80">
        <f t="shared" si="18"/>
        <v>5</v>
      </c>
      <c r="AL57" s="80">
        <f t="shared" si="18"/>
        <v>2</v>
      </c>
      <c r="AM57" s="80">
        <f t="shared" si="18"/>
        <v>5</v>
      </c>
      <c r="AN57" s="80">
        <f t="shared" si="18"/>
        <v>1</v>
      </c>
      <c r="AO57" s="81"/>
      <c r="AP57" s="81" t="s">
        <v>64</v>
      </c>
      <c r="AQ57" s="81" t="s">
        <v>77</v>
      </c>
      <c r="AR57" s="81" t="s">
        <v>66</v>
      </c>
      <c r="AS57" s="81" t="s">
        <v>82</v>
      </c>
      <c r="AT57" s="82" t="s">
        <v>78</v>
      </c>
      <c r="AU57" s="81" t="s">
        <v>79</v>
      </c>
      <c r="AV57" s="81" t="s">
        <v>102</v>
      </c>
      <c r="AW57" s="81" t="s">
        <v>197</v>
      </c>
      <c r="AX57" s="81" t="s">
        <v>71</v>
      </c>
      <c r="AY57" s="81" t="s">
        <v>66</v>
      </c>
      <c r="AZ57" s="81"/>
      <c r="BA57" s="83" t="s">
        <v>198</v>
      </c>
      <c r="BB57" s="81"/>
      <c r="BC57" s="84">
        <f t="shared" si="4"/>
        <v>62</v>
      </c>
      <c r="BD57" s="85">
        <f t="shared" si="5"/>
        <v>19</v>
      </c>
      <c r="BE57" s="86">
        <f t="shared" si="6"/>
        <v>7</v>
      </c>
      <c r="BF57" s="87">
        <f t="shared" si="7"/>
        <v>39</v>
      </c>
      <c r="BG57" s="88" t="str">
        <f t="shared" si="13"/>
        <v>Вы активно реализуете свои потребности в саморазвитии</v>
      </c>
      <c r="BH57" s="85" t="str">
        <f t="shared" si="8"/>
        <v>средняя</v>
      </c>
      <c r="BI57" s="89" t="str">
        <f t="shared" si="9"/>
        <v>высокая</v>
      </c>
      <c r="BJ57" s="87" t="str">
        <f t="shared" si="10"/>
        <v>критическая</v>
      </c>
      <c r="BK57" s="90">
        <f t="shared" si="11"/>
        <v>64</v>
      </c>
      <c r="BL57" s="91" t="str">
        <f t="shared" si="12"/>
        <v>средняя</v>
      </c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</row>
    <row r="58" spans="1:75" s="96" customFormat="1" ht="42.75" customHeight="1" x14ac:dyDescent="0.2">
      <c r="A58" s="94"/>
      <c r="B58" s="95"/>
      <c r="C58" s="95"/>
      <c r="D58" s="95"/>
      <c r="BC58" s="95"/>
      <c r="BD58" s="95"/>
      <c r="BE58" s="95"/>
      <c r="BF58" s="95"/>
      <c r="BG58" s="97"/>
      <c r="BH58" s="95"/>
      <c r="BI58" s="95"/>
      <c r="BJ58" s="95"/>
      <c r="BK58" s="95"/>
      <c r="BL58" s="95"/>
    </row>
    <row r="59" spans="1:75" s="96" customFormat="1" ht="42.75" customHeight="1" x14ac:dyDescent="0.2">
      <c r="A59" s="94"/>
      <c r="B59" s="95"/>
      <c r="C59" s="95"/>
      <c r="D59" s="95"/>
      <c r="BC59" s="95"/>
      <c r="BD59" s="95"/>
      <c r="BE59" s="95"/>
      <c r="BF59" s="95"/>
      <c r="BG59" s="97"/>
      <c r="BH59" s="95"/>
      <c r="BI59" s="95"/>
      <c r="BJ59" s="95"/>
      <c r="BK59" s="95"/>
      <c r="BL59" s="95"/>
    </row>
    <row r="60" spans="1:75" s="96" customFormat="1" ht="42.75" customHeight="1" x14ac:dyDescent="0.2">
      <c r="A60" s="94"/>
      <c r="B60" s="95"/>
      <c r="C60" s="95"/>
      <c r="D60" s="95"/>
      <c r="BC60" s="95"/>
      <c r="BD60" s="95"/>
      <c r="BE60" s="95"/>
      <c r="BF60" s="95"/>
      <c r="BG60" s="97"/>
      <c r="BH60" s="95"/>
      <c r="BI60" s="95"/>
      <c r="BJ60" s="95"/>
      <c r="BK60" s="95"/>
      <c r="BL60" s="95"/>
    </row>
    <row r="61" spans="1:75" s="96" customFormat="1" ht="42.75" customHeight="1" x14ac:dyDescent="0.2">
      <c r="A61" s="94"/>
      <c r="B61" s="95"/>
      <c r="C61" s="95"/>
      <c r="D61" s="95"/>
      <c r="BC61" s="95"/>
      <c r="BD61" s="95"/>
      <c r="BE61" s="95"/>
      <c r="BF61" s="95"/>
      <c r="BG61" s="97"/>
      <c r="BH61" s="95"/>
      <c r="BI61" s="95"/>
      <c r="BJ61" s="95"/>
      <c r="BK61" s="95"/>
      <c r="BL61" s="95"/>
    </row>
    <row r="62" spans="1:75" s="96" customFormat="1" ht="42.75" customHeight="1" x14ac:dyDescent="0.2">
      <c r="A62" s="94"/>
      <c r="B62" s="95"/>
      <c r="C62" s="95"/>
      <c r="D62" s="95"/>
      <c r="BC62" s="95"/>
      <c r="BD62" s="95"/>
      <c r="BE62" s="95"/>
      <c r="BF62" s="95"/>
      <c r="BG62" s="97"/>
      <c r="BH62" s="95"/>
      <c r="BI62" s="95"/>
      <c r="BJ62" s="95"/>
      <c r="BK62" s="95"/>
      <c r="BL62" s="95"/>
    </row>
    <row r="63" spans="1:75" s="96" customFormat="1" ht="42.75" customHeight="1" x14ac:dyDescent="0.2">
      <c r="A63" s="94"/>
      <c r="B63" s="95"/>
      <c r="C63" s="95"/>
      <c r="D63" s="95"/>
      <c r="BC63" s="95"/>
      <c r="BD63" s="95"/>
      <c r="BE63" s="95"/>
      <c r="BF63" s="95"/>
      <c r="BG63" s="97"/>
      <c r="BH63" s="95"/>
      <c r="BI63" s="95"/>
      <c r="BJ63" s="95"/>
      <c r="BK63" s="95"/>
      <c r="BL63" s="95"/>
    </row>
    <row r="64" spans="1:75" s="96" customFormat="1" ht="42.75" customHeight="1" x14ac:dyDescent="0.2">
      <c r="A64" s="94"/>
      <c r="B64" s="95"/>
      <c r="C64" s="95"/>
      <c r="D64" s="95"/>
      <c r="BC64" s="95"/>
      <c r="BD64" s="95"/>
      <c r="BE64" s="95"/>
      <c r="BF64" s="95"/>
      <c r="BG64" s="97"/>
      <c r="BH64" s="95"/>
      <c r="BI64" s="95"/>
      <c r="BJ64" s="95"/>
      <c r="BK64" s="95"/>
      <c r="BL64" s="95"/>
    </row>
    <row r="65" spans="1:64" s="96" customFormat="1" ht="42.75" customHeight="1" x14ac:dyDescent="0.2">
      <c r="A65" s="94"/>
      <c r="B65" s="95"/>
      <c r="C65" s="95"/>
      <c r="D65" s="95"/>
      <c r="BC65" s="95"/>
      <c r="BD65" s="95"/>
      <c r="BE65" s="95"/>
      <c r="BF65" s="95"/>
      <c r="BG65" s="97"/>
      <c r="BH65" s="95"/>
      <c r="BI65" s="95"/>
      <c r="BJ65" s="95"/>
      <c r="BK65" s="95"/>
      <c r="BL65" s="95"/>
    </row>
    <row r="66" spans="1:64" s="96" customFormat="1" ht="42.75" customHeight="1" x14ac:dyDescent="0.2">
      <c r="A66" s="94"/>
      <c r="B66" s="95"/>
      <c r="C66" s="95"/>
      <c r="D66" s="95"/>
      <c r="BC66" s="95"/>
      <c r="BD66" s="95"/>
      <c r="BE66" s="95"/>
      <c r="BF66" s="95"/>
      <c r="BG66" s="97"/>
      <c r="BH66" s="95"/>
      <c r="BI66" s="95"/>
      <c r="BJ66" s="95"/>
      <c r="BK66" s="95"/>
      <c r="BL66" s="95"/>
    </row>
    <row r="67" spans="1:64" s="96" customFormat="1" ht="42.75" customHeight="1" x14ac:dyDescent="0.2">
      <c r="A67" s="94"/>
      <c r="B67" s="95"/>
      <c r="C67" s="95"/>
      <c r="D67" s="95"/>
      <c r="BC67" s="95"/>
      <c r="BD67" s="95"/>
      <c r="BE67" s="95"/>
      <c r="BF67" s="95"/>
      <c r="BG67" s="97"/>
      <c r="BH67" s="95"/>
      <c r="BI67" s="95"/>
      <c r="BJ67" s="95"/>
      <c r="BK67" s="95"/>
      <c r="BL67" s="95"/>
    </row>
    <row r="68" spans="1:64" s="96" customFormat="1" ht="42.75" customHeight="1" x14ac:dyDescent="0.2">
      <c r="A68" s="94"/>
      <c r="B68" s="95"/>
      <c r="C68" s="95"/>
      <c r="D68" s="95"/>
      <c r="BC68" s="95"/>
      <c r="BD68" s="95"/>
      <c r="BE68" s="95"/>
      <c r="BF68" s="95"/>
      <c r="BG68" s="97"/>
      <c r="BH68" s="95"/>
      <c r="BI68" s="95"/>
      <c r="BJ68" s="95"/>
      <c r="BK68" s="95"/>
      <c r="BL68" s="95"/>
    </row>
    <row r="69" spans="1:64" s="96" customFormat="1" ht="42.75" customHeight="1" x14ac:dyDescent="0.2">
      <c r="A69" s="94"/>
      <c r="B69" s="95"/>
      <c r="C69" s="95"/>
      <c r="D69" s="95"/>
      <c r="BC69" s="95"/>
      <c r="BD69" s="95"/>
      <c r="BE69" s="95"/>
      <c r="BF69" s="95"/>
      <c r="BG69" s="97"/>
      <c r="BH69" s="95"/>
      <c r="BI69" s="95"/>
      <c r="BJ69" s="95"/>
      <c r="BK69" s="95"/>
      <c r="BL69" s="95"/>
    </row>
    <row r="70" spans="1:64" s="96" customFormat="1" ht="42.75" customHeight="1" x14ac:dyDescent="0.2">
      <c r="A70" s="94"/>
      <c r="B70" s="95"/>
      <c r="C70" s="95"/>
      <c r="D70" s="95"/>
      <c r="BC70" s="95"/>
      <c r="BD70" s="95"/>
      <c r="BE70" s="95"/>
      <c r="BF70" s="95"/>
      <c r="BG70" s="97"/>
      <c r="BH70" s="95"/>
      <c r="BI70" s="95"/>
      <c r="BJ70" s="95"/>
      <c r="BK70" s="95"/>
      <c r="BL70" s="95"/>
    </row>
    <row r="71" spans="1:64" s="96" customFormat="1" ht="42.75" customHeight="1" x14ac:dyDescent="0.2">
      <c r="A71" s="94"/>
      <c r="B71" s="95"/>
      <c r="C71" s="95"/>
      <c r="D71" s="95"/>
      <c r="BC71" s="95"/>
      <c r="BD71" s="95"/>
      <c r="BE71" s="95"/>
      <c r="BF71" s="95"/>
      <c r="BG71" s="97"/>
      <c r="BH71" s="95"/>
      <c r="BI71" s="95"/>
      <c r="BJ71" s="95"/>
      <c r="BK71" s="95"/>
      <c r="BL71" s="95"/>
    </row>
    <row r="72" spans="1:64" s="96" customFormat="1" ht="42.75" customHeight="1" x14ac:dyDescent="0.2">
      <c r="A72" s="94"/>
      <c r="B72" s="95"/>
      <c r="C72" s="95"/>
      <c r="D72" s="95"/>
      <c r="BC72" s="95"/>
      <c r="BD72" s="95"/>
      <c r="BE72" s="95"/>
      <c r="BF72" s="95"/>
      <c r="BG72" s="97"/>
      <c r="BH72" s="95"/>
      <c r="BI72" s="95"/>
      <c r="BJ72" s="95"/>
      <c r="BK72" s="95"/>
      <c r="BL72" s="95"/>
    </row>
    <row r="73" spans="1:64" s="96" customFormat="1" ht="42.75" customHeight="1" x14ac:dyDescent="0.2">
      <c r="A73" s="94"/>
      <c r="B73" s="95"/>
      <c r="C73" s="95"/>
      <c r="D73" s="95"/>
      <c r="BC73" s="95"/>
      <c r="BD73" s="95"/>
      <c r="BE73" s="95"/>
      <c r="BF73" s="95"/>
      <c r="BG73" s="97"/>
      <c r="BH73" s="95"/>
      <c r="BI73" s="95"/>
      <c r="BJ73" s="95"/>
      <c r="BK73" s="95"/>
      <c r="BL73" s="95"/>
    </row>
    <row r="74" spans="1:64" s="96" customFormat="1" ht="42.75" customHeight="1" x14ac:dyDescent="0.2">
      <c r="A74" s="94"/>
      <c r="B74" s="95"/>
      <c r="C74" s="95"/>
      <c r="D74" s="95"/>
      <c r="BC74" s="95"/>
      <c r="BD74" s="95"/>
      <c r="BE74" s="95"/>
      <c r="BF74" s="95"/>
      <c r="BG74" s="97"/>
      <c r="BH74" s="95"/>
      <c r="BI74" s="95"/>
      <c r="BJ74" s="95"/>
      <c r="BK74" s="95"/>
      <c r="BL74" s="95"/>
    </row>
    <row r="75" spans="1:64" s="96" customFormat="1" ht="42.75" customHeight="1" x14ac:dyDescent="0.2">
      <c r="A75" s="94"/>
      <c r="B75" s="95"/>
      <c r="C75" s="95"/>
      <c r="D75" s="95"/>
      <c r="BC75" s="95"/>
      <c r="BD75" s="95"/>
      <c r="BE75" s="95"/>
      <c r="BF75" s="95"/>
      <c r="BG75" s="97"/>
      <c r="BH75" s="95"/>
      <c r="BI75" s="95"/>
      <c r="BJ75" s="95"/>
      <c r="BK75" s="95"/>
      <c r="BL75" s="95"/>
    </row>
    <row r="76" spans="1:64" s="96" customFormat="1" ht="42.75" customHeight="1" x14ac:dyDescent="0.2">
      <c r="A76" s="94"/>
      <c r="B76" s="95"/>
      <c r="C76" s="95"/>
      <c r="D76" s="95"/>
      <c r="BC76" s="95"/>
      <c r="BD76" s="95"/>
      <c r="BE76" s="95"/>
      <c r="BF76" s="95"/>
      <c r="BG76" s="97"/>
      <c r="BH76" s="95"/>
      <c r="BI76" s="95"/>
      <c r="BJ76" s="95"/>
      <c r="BK76" s="95"/>
      <c r="BL76" s="95"/>
    </row>
    <row r="77" spans="1:64" s="96" customFormat="1" ht="42.75" customHeight="1" x14ac:dyDescent="0.2">
      <c r="A77" s="94"/>
      <c r="B77" s="95"/>
      <c r="C77" s="95"/>
      <c r="D77" s="95"/>
      <c r="BC77" s="95"/>
      <c r="BD77" s="95"/>
      <c r="BE77" s="95"/>
      <c r="BF77" s="95"/>
      <c r="BG77" s="97"/>
      <c r="BH77" s="95"/>
      <c r="BI77" s="95"/>
      <c r="BJ77" s="95"/>
      <c r="BK77" s="95"/>
      <c r="BL77" s="95"/>
    </row>
    <row r="78" spans="1:64" s="96" customFormat="1" ht="42.75" customHeight="1" x14ac:dyDescent="0.2">
      <c r="A78" s="94"/>
      <c r="B78" s="95"/>
      <c r="C78" s="95"/>
      <c r="D78" s="95"/>
      <c r="BC78" s="95"/>
      <c r="BD78" s="95"/>
      <c r="BE78" s="95"/>
      <c r="BF78" s="95"/>
      <c r="BG78" s="97"/>
      <c r="BH78" s="95"/>
      <c r="BI78" s="95"/>
      <c r="BJ78" s="95"/>
      <c r="BK78" s="95"/>
      <c r="BL78" s="95"/>
    </row>
    <row r="79" spans="1:64" s="96" customFormat="1" ht="42.75" customHeight="1" x14ac:dyDescent="0.2">
      <c r="A79" s="94"/>
      <c r="B79" s="95"/>
      <c r="C79" s="95"/>
      <c r="D79" s="95"/>
      <c r="BC79" s="95"/>
      <c r="BD79" s="95"/>
      <c r="BE79" s="95"/>
      <c r="BF79" s="95"/>
      <c r="BG79" s="97"/>
      <c r="BH79" s="95"/>
      <c r="BI79" s="95"/>
      <c r="BJ79" s="95"/>
      <c r="BK79" s="95"/>
      <c r="BL79" s="95"/>
    </row>
    <row r="80" spans="1:64" s="96" customFormat="1" ht="42.75" customHeight="1" x14ac:dyDescent="0.2">
      <c r="A80" s="94"/>
      <c r="B80" s="95"/>
      <c r="C80" s="95"/>
      <c r="D80" s="95"/>
      <c r="BC80" s="95"/>
      <c r="BD80" s="95"/>
      <c r="BE80" s="95"/>
      <c r="BF80" s="95"/>
      <c r="BG80" s="97"/>
      <c r="BH80" s="95"/>
      <c r="BI80" s="95"/>
      <c r="BJ80" s="95"/>
      <c r="BK80" s="95"/>
      <c r="BL80" s="95"/>
    </row>
    <row r="81" spans="1:64" s="96" customFormat="1" ht="42.75" customHeight="1" x14ac:dyDescent="0.2">
      <c r="A81" s="94"/>
      <c r="B81" s="95"/>
      <c r="C81" s="95"/>
      <c r="D81" s="95"/>
      <c r="BC81" s="95"/>
      <c r="BD81" s="95"/>
      <c r="BE81" s="95"/>
      <c r="BF81" s="95"/>
      <c r="BG81" s="97"/>
      <c r="BH81" s="95"/>
      <c r="BI81" s="95"/>
      <c r="BJ81" s="95"/>
      <c r="BK81" s="95"/>
      <c r="BL81" s="95"/>
    </row>
    <row r="82" spans="1:64" s="96" customFormat="1" ht="42.75" customHeight="1" x14ac:dyDescent="0.2">
      <c r="A82" s="94"/>
      <c r="B82" s="95"/>
      <c r="C82" s="95"/>
      <c r="D82" s="95"/>
      <c r="BC82" s="95"/>
      <c r="BD82" s="95"/>
      <c r="BE82" s="95"/>
      <c r="BF82" s="95"/>
      <c r="BG82" s="97"/>
      <c r="BH82" s="95"/>
      <c r="BI82" s="95"/>
      <c r="BJ82" s="95"/>
      <c r="BK82" s="95"/>
      <c r="BL82" s="95"/>
    </row>
    <row r="83" spans="1:64" s="96" customFormat="1" ht="42.75" customHeight="1" x14ac:dyDescent="0.2">
      <c r="A83" s="94"/>
      <c r="B83" s="95"/>
      <c r="C83" s="95"/>
      <c r="D83" s="95"/>
      <c r="BC83" s="95"/>
      <c r="BD83" s="95"/>
      <c r="BE83" s="95"/>
      <c r="BF83" s="95"/>
      <c r="BG83" s="97"/>
      <c r="BH83" s="95"/>
      <c r="BI83" s="95"/>
      <c r="BJ83" s="95"/>
      <c r="BK83" s="95"/>
      <c r="BL83" s="95"/>
    </row>
    <row r="84" spans="1:64" s="96" customFormat="1" ht="42.75" customHeight="1" x14ac:dyDescent="0.2">
      <c r="A84" s="94"/>
      <c r="B84" s="95"/>
      <c r="C84" s="95"/>
      <c r="D84" s="95"/>
      <c r="BC84" s="95"/>
      <c r="BD84" s="95"/>
      <c r="BE84" s="95"/>
      <c r="BF84" s="95"/>
      <c r="BG84" s="97"/>
      <c r="BH84" s="95"/>
      <c r="BI84" s="95"/>
      <c r="BJ84" s="95"/>
      <c r="BK84" s="95"/>
      <c r="BL84" s="95"/>
    </row>
    <row r="85" spans="1:64" s="96" customFormat="1" ht="42.75" customHeight="1" x14ac:dyDescent="0.2">
      <c r="A85" s="94"/>
      <c r="B85" s="95"/>
      <c r="C85" s="95"/>
      <c r="D85" s="95"/>
      <c r="BC85" s="95"/>
      <c r="BD85" s="95"/>
      <c r="BE85" s="95"/>
      <c r="BF85" s="95"/>
      <c r="BG85" s="97"/>
      <c r="BH85" s="95"/>
      <c r="BI85" s="95"/>
      <c r="BJ85" s="95"/>
      <c r="BK85" s="95"/>
      <c r="BL85" s="95"/>
    </row>
    <row r="86" spans="1:64" s="96" customFormat="1" ht="42.75" customHeight="1" x14ac:dyDescent="0.2">
      <c r="A86" s="94"/>
      <c r="B86" s="95"/>
      <c r="C86" s="95"/>
      <c r="D86" s="95"/>
      <c r="BC86" s="95"/>
      <c r="BD86" s="95"/>
      <c r="BE86" s="95"/>
      <c r="BF86" s="95"/>
      <c r="BG86" s="97"/>
      <c r="BH86" s="95"/>
      <c r="BI86" s="95"/>
      <c r="BJ86" s="95"/>
      <c r="BK86" s="95"/>
      <c r="BL86" s="95"/>
    </row>
    <row r="87" spans="1:64" s="96" customFormat="1" ht="42.75" customHeight="1" x14ac:dyDescent="0.2">
      <c r="A87" s="94"/>
      <c r="B87" s="95"/>
      <c r="C87" s="95"/>
      <c r="D87" s="95"/>
      <c r="BC87" s="95"/>
      <c r="BD87" s="95"/>
      <c r="BE87" s="95"/>
      <c r="BF87" s="95"/>
      <c r="BG87" s="97"/>
      <c r="BH87" s="95"/>
      <c r="BI87" s="95"/>
      <c r="BJ87" s="95"/>
      <c r="BK87" s="95"/>
      <c r="BL87" s="95"/>
    </row>
    <row r="88" spans="1:64" s="96" customFormat="1" ht="42.75" customHeight="1" x14ac:dyDescent="0.2">
      <c r="A88" s="94"/>
      <c r="B88" s="95"/>
      <c r="C88" s="95"/>
      <c r="D88" s="95"/>
      <c r="BC88" s="95"/>
      <c r="BD88" s="95"/>
      <c r="BE88" s="95"/>
      <c r="BF88" s="95"/>
      <c r="BG88" s="97"/>
      <c r="BH88" s="95"/>
      <c r="BI88" s="95"/>
      <c r="BJ88" s="95"/>
      <c r="BK88" s="95"/>
      <c r="BL88" s="95"/>
    </row>
    <row r="89" spans="1:64" s="96" customFormat="1" ht="42.75" customHeight="1" x14ac:dyDescent="0.2">
      <c r="A89" s="94"/>
      <c r="B89" s="95"/>
      <c r="C89" s="95"/>
      <c r="D89" s="95"/>
      <c r="BC89" s="95"/>
      <c r="BD89" s="95"/>
      <c r="BE89" s="95"/>
      <c r="BF89" s="95"/>
      <c r="BG89" s="97"/>
      <c r="BH89" s="95"/>
      <c r="BI89" s="95"/>
      <c r="BJ89" s="95"/>
      <c r="BK89" s="95"/>
      <c r="BL89" s="95"/>
    </row>
    <row r="90" spans="1:64" s="96" customFormat="1" ht="42.75" customHeight="1" x14ac:dyDescent="0.2">
      <c r="A90" s="94"/>
      <c r="B90" s="95"/>
      <c r="C90" s="95"/>
      <c r="D90" s="95"/>
      <c r="BC90" s="95"/>
      <c r="BD90" s="95"/>
      <c r="BE90" s="95"/>
      <c r="BF90" s="95"/>
      <c r="BG90" s="97"/>
      <c r="BH90" s="95"/>
      <c r="BI90" s="95"/>
      <c r="BJ90" s="95"/>
      <c r="BK90" s="95"/>
      <c r="BL90" s="95"/>
    </row>
    <row r="91" spans="1:64" s="96" customFormat="1" ht="42.75" customHeight="1" x14ac:dyDescent="0.2">
      <c r="A91" s="94"/>
      <c r="B91" s="95"/>
      <c r="C91" s="95"/>
      <c r="D91" s="95"/>
      <c r="BC91" s="95"/>
      <c r="BD91" s="95"/>
      <c r="BE91" s="95"/>
      <c r="BF91" s="95"/>
      <c r="BG91" s="97"/>
      <c r="BH91" s="95"/>
      <c r="BI91" s="95"/>
      <c r="BJ91" s="95"/>
      <c r="BK91" s="95"/>
      <c r="BL91" s="95"/>
    </row>
    <row r="92" spans="1:64" s="96" customFormat="1" ht="42.75" customHeight="1" x14ac:dyDescent="0.2">
      <c r="A92" s="94"/>
      <c r="B92" s="95"/>
      <c r="C92" s="95"/>
      <c r="D92" s="95"/>
      <c r="BC92" s="95"/>
      <c r="BD92" s="95"/>
      <c r="BE92" s="95"/>
      <c r="BF92" s="95"/>
      <c r="BG92" s="97"/>
      <c r="BH92" s="95"/>
      <c r="BI92" s="95"/>
      <c r="BJ92" s="95"/>
      <c r="BK92" s="95"/>
      <c r="BL92" s="95"/>
    </row>
    <row r="93" spans="1:64" s="96" customFormat="1" ht="42.75" customHeight="1" x14ac:dyDescent="0.2">
      <c r="A93" s="94"/>
      <c r="B93" s="95"/>
      <c r="C93" s="95"/>
      <c r="D93" s="95"/>
      <c r="BC93" s="95"/>
      <c r="BD93" s="95"/>
      <c r="BE93" s="95"/>
      <c r="BF93" s="95"/>
      <c r="BG93" s="97"/>
      <c r="BH93" s="95"/>
      <c r="BI93" s="95"/>
      <c r="BJ93" s="95"/>
      <c r="BK93" s="95"/>
      <c r="BL93" s="95"/>
    </row>
    <row r="94" spans="1:64" s="96" customFormat="1" ht="42.75" customHeight="1" x14ac:dyDescent="0.2">
      <c r="A94" s="94"/>
      <c r="B94" s="95"/>
      <c r="C94" s="95"/>
      <c r="D94" s="95"/>
      <c r="BC94" s="95"/>
      <c r="BD94" s="95"/>
      <c r="BE94" s="95"/>
      <c r="BF94" s="95"/>
      <c r="BG94" s="97"/>
      <c r="BH94" s="95"/>
      <c r="BI94" s="95"/>
      <c r="BJ94" s="95"/>
      <c r="BK94" s="95"/>
      <c r="BL94" s="95"/>
    </row>
    <row r="95" spans="1:64" s="96" customFormat="1" ht="42.75" customHeight="1" x14ac:dyDescent="0.2">
      <c r="A95" s="94"/>
      <c r="B95" s="95"/>
      <c r="C95" s="95"/>
      <c r="D95" s="95"/>
      <c r="BC95" s="95"/>
      <c r="BD95" s="95"/>
      <c r="BE95" s="95"/>
      <c r="BF95" s="95"/>
      <c r="BG95" s="97"/>
      <c r="BH95" s="95"/>
      <c r="BI95" s="95"/>
      <c r="BJ95" s="95"/>
      <c r="BK95" s="95"/>
      <c r="BL95" s="95"/>
    </row>
    <row r="96" spans="1:64" s="96" customFormat="1" ht="42.75" customHeight="1" x14ac:dyDescent="0.2">
      <c r="A96" s="94"/>
      <c r="B96" s="95"/>
      <c r="C96" s="95"/>
      <c r="D96" s="95"/>
      <c r="BC96" s="95"/>
      <c r="BD96" s="95"/>
      <c r="BE96" s="95"/>
      <c r="BF96" s="95"/>
      <c r="BG96" s="97"/>
      <c r="BH96" s="95"/>
      <c r="BI96" s="95"/>
      <c r="BJ96" s="95"/>
      <c r="BK96" s="95"/>
      <c r="BL96" s="95"/>
    </row>
    <row r="97" spans="1:64" s="96" customFormat="1" ht="42.75" customHeight="1" x14ac:dyDescent="0.2">
      <c r="A97" s="94"/>
      <c r="B97" s="95"/>
      <c r="C97" s="95"/>
      <c r="D97" s="95"/>
      <c r="BC97" s="95"/>
      <c r="BD97" s="95"/>
      <c r="BE97" s="95"/>
      <c r="BF97" s="95"/>
      <c r="BG97" s="97"/>
      <c r="BH97" s="95"/>
      <c r="BI97" s="95"/>
      <c r="BJ97" s="95"/>
      <c r="BK97" s="95"/>
      <c r="BL97" s="95"/>
    </row>
    <row r="98" spans="1:64" s="96" customFormat="1" ht="42.75" customHeight="1" x14ac:dyDescent="0.2">
      <c r="A98" s="94"/>
      <c r="B98" s="95"/>
      <c r="C98" s="95"/>
      <c r="D98" s="95"/>
      <c r="BC98" s="95"/>
      <c r="BD98" s="95"/>
      <c r="BE98" s="95"/>
      <c r="BF98" s="95"/>
      <c r="BG98" s="97"/>
      <c r="BH98" s="95"/>
      <c r="BI98" s="95"/>
      <c r="BJ98" s="95"/>
      <c r="BK98" s="95"/>
      <c r="BL98" s="95"/>
    </row>
    <row r="99" spans="1:64" s="96" customFormat="1" ht="42.75" customHeight="1" x14ac:dyDescent="0.2">
      <c r="A99" s="94"/>
      <c r="B99" s="95"/>
      <c r="C99" s="95"/>
      <c r="D99" s="95"/>
      <c r="BC99" s="95"/>
      <c r="BD99" s="95"/>
      <c r="BE99" s="95"/>
      <c r="BF99" s="95"/>
      <c r="BG99" s="97"/>
      <c r="BH99" s="95"/>
      <c r="BI99" s="95"/>
      <c r="BJ99" s="95"/>
      <c r="BK99" s="95"/>
      <c r="BL99" s="95"/>
    </row>
    <row r="100" spans="1:64" s="96" customFormat="1" ht="42.75" customHeight="1" x14ac:dyDescent="0.2">
      <c r="A100" s="94"/>
      <c r="B100" s="95"/>
      <c r="C100" s="95"/>
      <c r="D100" s="95"/>
      <c r="BC100" s="95"/>
      <c r="BD100" s="95"/>
      <c r="BE100" s="95"/>
      <c r="BF100" s="95"/>
      <c r="BG100" s="97"/>
      <c r="BH100" s="95"/>
      <c r="BI100" s="95"/>
      <c r="BJ100" s="95"/>
      <c r="BK100" s="95"/>
      <c r="BL100" s="95"/>
    </row>
    <row r="101" spans="1:64" s="96" customFormat="1" ht="42.75" customHeight="1" x14ac:dyDescent="0.2">
      <c r="A101" s="94"/>
      <c r="B101" s="95"/>
      <c r="C101" s="95"/>
      <c r="D101" s="95"/>
      <c r="BC101" s="95"/>
      <c r="BD101" s="95"/>
      <c r="BE101" s="95"/>
      <c r="BF101" s="95"/>
      <c r="BG101" s="97"/>
      <c r="BH101" s="95"/>
      <c r="BI101" s="95"/>
      <c r="BJ101" s="95"/>
      <c r="BK101" s="95"/>
      <c r="BL101" s="95"/>
    </row>
    <row r="102" spans="1:64" s="96" customFormat="1" ht="42.75" customHeight="1" x14ac:dyDescent="0.2">
      <c r="A102" s="94"/>
      <c r="B102" s="95"/>
      <c r="C102" s="95"/>
      <c r="D102" s="95"/>
      <c r="BC102" s="95"/>
      <c r="BD102" s="95"/>
      <c r="BE102" s="95"/>
      <c r="BF102" s="95"/>
      <c r="BG102" s="97"/>
      <c r="BH102" s="95"/>
      <c r="BI102" s="95"/>
      <c r="BJ102" s="95"/>
      <c r="BK102" s="95"/>
      <c r="BL102" s="95"/>
    </row>
    <row r="103" spans="1:64" s="96" customFormat="1" ht="42.75" customHeight="1" x14ac:dyDescent="0.2">
      <c r="A103" s="94"/>
      <c r="B103" s="95"/>
      <c r="C103" s="95"/>
      <c r="D103" s="95"/>
      <c r="BC103" s="95"/>
      <c r="BD103" s="95"/>
      <c r="BE103" s="95"/>
      <c r="BF103" s="95"/>
      <c r="BG103" s="97"/>
      <c r="BH103" s="95"/>
      <c r="BI103" s="95"/>
      <c r="BJ103" s="95"/>
      <c r="BK103" s="95"/>
      <c r="BL103" s="95"/>
    </row>
    <row r="104" spans="1:64" s="96" customFormat="1" ht="42.75" customHeight="1" x14ac:dyDescent="0.2">
      <c r="A104" s="94"/>
      <c r="B104" s="95"/>
      <c r="C104" s="95"/>
      <c r="D104" s="95"/>
      <c r="BC104" s="95"/>
      <c r="BD104" s="95"/>
      <c r="BE104" s="95"/>
      <c r="BF104" s="95"/>
      <c r="BG104" s="97"/>
      <c r="BH104" s="95"/>
      <c r="BI104" s="95"/>
      <c r="BJ104" s="95"/>
      <c r="BK104" s="95"/>
      <c r="BL104" s="95"/>
    </row>
    <row r="105" spans="1:64" s="96" customFormat="1" ht="42.75" customHeight="1" x14ac:dyDescent="0.2">
      <c r="A105" s="94"/>
      <c r="B105" s="95"/>
      <c r="C105" s="95"/>
      <c r="D105" s="95"/>
      <c r="BC105" s="95"/>
      <c r="BD105" s="95"/>
      <c r="BE105" s="95"/>
      <c r="BF105" s="95"/>
      <c r="BG105" s="97"/>
      <c r="BH105" s="95"/>
      <c r="BI105" s="95"/>
      <c r="BJ105" s="95"/>
      <c r="BK105" s="95"/>
      <c r="BL105" s="95"/>
    </row>
    <row r="106" spans="1:64" s="96" customFormat="1" ht="42.75" customHeight="1" x14ac:dyDescent="0.2">
      <c r="A106" s="94"/>
      <c r="B106" s="95"/>
      <c r="C106" s="95"/>
      <c r="D106" s="95"/>
      <c r="BC106" s="95"/>
      <c r="BD106" s="95"/>
      <c r="BE106" s="95"/>
      <c r="BF106" s="95"/>
      <c r="BG106" s="97"/>
      <c r="BH106" s="95"/>
      <c r="BI106" s="95"/>
      <c r="BJ106" s="95"/>
      <c r="BK106" s="95"/>
      <c r="BL106" s="95"/>
    </row>
    <row r="107" spans="1:64" s="96" customFormat="1" ht="42.75" customHeight="1" x14ac:dyDescent="0.2">
      <c r="A107" s="94"/>
      <c r="B107" s="95"/>
      <c r="C107" s="95"/>
      <c r="D107" s="95"/>
      <c r="BC107" s="95"/>
      <c r="BD107" s="95"/>
      <c r="BE107" s="95"/>
      <c r="BF107" s="95"/>
      <c r="BG107" s="97"/>
      <c r="BH107" s="95"/>
      <c r="BI107" s="95"/>
      <c r="BJ107" s="95"/>
      <c r="BK107" s="95"/>
      <c r="BL107" s="95"/>
    </row>
    <row r="108" spans="1:64" s="96" customFormat="1" ht="42.75" customHeight="1" x14ac:dyDescent="0.2">
      <c r="A108" s="94"/>
      <c r="B108" s="95"/>
      <c r="C108" s="95"/>
      <c r="D108" s="95"/>
      <c r="BC108" s="95"/>
      <c r="BD108" s="95"/>
      <c r="BE108" s="95"/>
      <c r="BF108" s="95"/>
      <c r="BG108" s="97"/>
      <c r="BH108" s="95"/>
      <c r="BI108" s="95"/>
      <c r="BJ108" s="95"/>
      <c r="BK108" s="95"/>
      <c r="BL108" s="95"/>
    </row>
    <row r="109" spans="1:64" s="96" customFormat="1" ht="42.75" customHeight="1" x14ac:dyDescent="0.2">
      <c r="A109" s="94"/>
      <c r="B109" s="95"/>
      <c r="C109" s="95"/>
      <c r="D109" s="95"/>
      <c r="BC109" s="95"/>
      <c r="BD109" s="95"/>
      <c r="BE109" s="95"/>
      <c r="BF109" s="95"/>
      <c r="BG109" s="97"/>
      <c r="BH109" s="95"/>
      <c r="BI109" s="95"/>
      <c r="BJ109" s="95"/>
      <c r="BK109" s="95"/>
      <c r="BL109" s="95"/>
    </row>
    <row r="110" spans="1:64" s="96" customFormat="1" ht="42.75" customHeight="1" x14ac:dyDescent="0.2">
      <c r="A110" s="94"/>
      <c r="B110" s="95"/>
      <c r="C110" s="95"/>
      <c r="D110" s="95"/>
      <c r="BC110" s="95"/>
      <c r="BD110" s="95"/>
      <c r="BE110" s="95"/>
      <c r="BF110" s="95"/>
      <c r="BG110" s="97"/>
      <c r="BH110" s="95"/>
      <c r="BI110" s="95"/>
      <c r="BJ110" s="95"/>
      <c r="BK110" s="95"/>
      <c r="BL110" s="9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L57"/>
  <sheetViews>
    <sheetView tabSelected="1" topLeftCell="AV1" workbookViewId="0">
      <pane ySplit="1" topLeftCell="A2" activePane="bottomLeft" state="frozen"/>
      <selection pane="bottomLeft" activeCell="Z1" sqref="Z1"/>
    </sheetView>
  </sheetViews>
  <sheetFormatPr defaultColWidth="14.42578125" defaultRowHeight="18" customHeight="1" x14ac:dyDescent="0.2"/>
  <cols>
    <col min="1" max="2" width="21.5703125" customWidth="1"/>
    <col min="3" max="4" width="21.5703125" style="4" customWidth="1"/>
    <col min="5" max="18" width="21.5703125" customWidth="1"/>
    <col min="19" max="19" width="21.5703125" style="6" customWidth="1"/>
    <col min="20" max="53" width="21.5703125" customWidth="1"/>
    <col min="54" max="54" width="16.140625" customWidth="1"/>
    <col min="55" max="55" width="17.140625" style="16" customWidth="1"/>
    <col min="56" max="56" width="17.5703125" style="27" customWidth="1"/>
    <col min="57" max="57" width="16.85546875" style="31" customWidth="1"/>
    <col min="58" max="58" width="16.28515625" style="35" customWidth="1"/>
    <col min="59" max="59" width="23.42578125" style="21" customWidth="1"/>
    <col min="63" max="63" width="14.42578125" style="4"/>
    <col min="64" max="64" width="14.42578125" style="25"/>
  </cols>
  <sheetData>
    <row r="1" spans="1:64" ht="18" customHeight="1" x14ac:dyDescent="0.2">
      <c r="A1" t="s">
        <v>0</v>
      </c>
      <c r="B1" t="s">
        <v>1</v>
      </c>
      <c r="C1" s="4" t="s">
        <v>2</v>
      </c>
      <c r="D1" s="4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s="6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s="14" t="s">
        <v>41</v>
      </c>
      <c r="AQ1" t="s">
        <v>42</v>
      </c>
      <c r="AR1" t="s">
        <v>43</v>
      </c>
      <c r="AS1" s="14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s="14" t="s">
        <v>50</v>
      </c>
      <c r="AZ1" t="s">
        <v>51</v>
      </c>
      <c r="BA1" s="19" t="s">
        <v>52</v>
      </c>
      <c r="BC1" s="18" t="s">
        <v>160</v>
      </c>
      <c r="BD1" s="26" t="s">
        <v>161</v>
      </c>
      <c r="BE1" s="30" t="s">
        <v>162</v>
      </c>
      <c r="BF1" s="34" t="s">
        <v>163</v>
      </c>
      <c r="BG1" s="18" t="s">
        <v>160</v>
      </c>
      <c r="BH1" s="20" t="s">
        <v>161</v>
      </c>
      <c r="BI1" s="20" t="s">
        <v>162</v>
      </c>
      <c r="BJ1" s="20" t="s">
        <v>163</v>
      </c>
      <c r="BK1" s="22" t="s">
        <v>164</v>
      </c>
      <c r="BL1" s="24" t="s">
        <v>165</v>
      </c>
    </row>
    <row r="2" spans="1:64" ht="18" customHeight="1" x14ac:dyDescent="0.2">
      <c r="A2" s="1">
        <v>43341.508152025461</v>
      </c>
      <c r="B2" s="2" t="s">
        <v>53</v>
      </c>
      <c r="C2" s="5">
        <v>40</v>
      </c>
      <c r="D2" s="5" t="s">
        <v>54</v>
      </c>
      <c r="E2" s="2" t="s">
        <v>54</v>
      </c>
      <c r="F2" s="2" t="s">
        <v>55</v>
      </c>
      <c r="G2" s="2" t="s">
        <v>55</v>
      </c>
      <c r="H2" s="2" t="s">
        <v>56</v>
      </c>
      <c r="I2" s="2" t="s">
        <v>56</v>
      </c>
      <c r="J2" s="2" t="s">
        <v>55</v>
      </c>
      <c r="K2" s="2" t="s">
        <v>55</v>
      </c>
      <c r="L2" s="2" t="s">
        <v>54</v>
      </c>
      <c r="M2" s="2" t="s">
        <v>57</v>
      </c>
      <c r="N2" s="2" t="s">
        <v>55</v>
      </c>
      <c r="O2" s="2" t="s">
        <v>54</v>
      </c>
      <c r="P2" s="2" t="s">
        <v>54</v>
      </c>
      <c r="Q2" s="2" t="s">
        <v>54</v>
      </c>
      <c r="R2" s="2" t="s">
        <v>54</v>
      </c>
      <c r="S2" s="7" t="s">
        <v>58</v>
      </c>
      <c r="T2" s="2" t="s">
        <v>59</v>
      </c>
      <c r="U2" s="2" t="s">
        <v>60</v>
      </c>
      <c r="V2" s="2" t="s">
        <v>58</v>
      </c>
      <c r="W2" s="2" t="s">
        <v>60</v>
      </c>
      <c r="X2" s="2" t="s">
        <v>60</v>
      </c>
      <c r="Y2" s="2" t="s">
        <v>60</v>
      </c>
      <c r="Z2" s="2" t="s">
        <v>58</v>
      </c>
      <c r="AA2" s="2" t="s">
        <v>58</v>
      </c>
      <c r="AB2" s="2" t="s">
        <v>60</v>
      </c>
      <c r="AC2" s="2" t="s">
        <v>61</v>
      </c>
      <c r="AD2" s="2" t="s">
        <v>62</v>
      </c>
      <c r="AE2" s="2" t="s">
        <v>60</v>
      </c>
      <c r="AF2" s="2" t="s">
        <v>58</v>
      </c>
      <c r="AG2" s="2" t="s">
        <v>60</v>
      </c>
      <c r="AH2" s="2" t="s">
        <v>62</v>
      </c>
      <c r="AI2" s="2" t="s">
        <v>58</v>
      </c>
      <c r="AJ2" s="2" t="s">
        <v>59</v>
      </c>
      <c r="AK2" s="2" t="s">
        <v>59</v>
      </c>
      <c r="AL2" s="2" t="s">
        <v>60</v>
      </c>
      <c r="AM2" s="2" t="s">
        <v>58</v>
      </c>
      <c r="AN2" s="2" t="s">
        <v>58</v>
      </c>
      <c r="AO2" s="2" t="s">
        <v>63</v>
      </c>
      <c r="AP2" s="2" t="s">
        <v>64</v>
      </c>
      <c r="AQ2" s="2" t="s">
        <v>65</v>
      </c>
      <c r="AR2" s="2" t="s">
        <v>66</v>
      </c>
      <c r="AS2" s="2" t="s">
        <v>66</v>
      </c>
      <c r="AT2" s="3" t="s">
        <v>67</v>
      </c>
      <c r="AU2" s="2" t="s">
        <v>68</v>
      </c>
      <c r="AV2" s="2" t="s">
        <v>69</v>
      </c>
      <c r="AW2" s="2" t="s">
        <v>70</v>
      </c>
      <c r="AX2" s="2" t="s">
        <v>71</v>
      </c>
      <c r="AY2" s="2" t="s">
        <v>66</v>
      </c>
      <c r="AZ2" s="2" t="s">
        <v>72</v>
      </c>
      <c r="BA2" s="2" t="s">
        <v>73</v>
      </c>
    </row>
    <row r="3" spans="1:64" ht="18" customHeight="1" x14ac:dyDescent="0.2">
      <c r="A3" s="1">
        <v>43341.510619004628</v>
      </c>
      <c r="B3" s="2" t="s">
        <v>74</v>
      </c>
      <c r="C3" s="5">
        <v>47</v>
      </c>
      <c r="D3" s="5" t="s">
        <v>56</v>
      </c>
      <c r="E3" s="2" t="s">
        <v>55</v>
      </c>
      <c r="F3" s="2" t="s">
        <v>56</v>
      </c>
      <c r="G3" s="2" t="s">
        <v>55</v>
      </c>
      <c r="H3" s="2" t="s">
        <v>56</v>
      </c>
      <c r="I3" s="2" t="s">
        <v>56</v>
      </c>
      <c r="J3" s="2" t="s">
        <v>56</v>
      </c>
      <c r="K3" s="2" t="s">
        <v>56</v>
      </c>
      <c r="L3" s="2" t="s">
        <v>55</v>
      </c>
      <c r="M3" s="2" t="s">
        <v>57</v>
      </c>
      <c r="N3" s="2" t="s">
        <v>55</v>
      </c>
      <c r="O3" s="2" t="s">
        <v>55</v>
      </c>
      <c r="P3" s="2" t="s">
        <v>56</v>
      </c>
      <c r="Q3" s="2" t="s">
        <v>57</v>
      </c>
      <c r="R3" s="2" t="s">
        <v>57</v>
      </c>
      <c r="S3" s="7" t="s">
        <v>59</v>
      </c>
      <c r="T3" s="2" t="s">
        <v>59</v>
      </c>
      <c r="U3" s="2" t="s">
        <v>59</v>
      </c>
      <c r="V3" s="2" t="s">
        <v>59</v>
      </c>
      <c r="W3" s="2" t="s">
        <v>61</v>
      </c>
      <c r="X3" s="2" t="s">
        <v>58</v>
      </c>
      <c r="Y3" s="2" t="s">
        <v>59</v>
      </c>
      <c r="Z3" s="2" t="s">
        <v>59</v>
      </c>
      <c r="AA3" s="2" t="s">
        <v>58</v>
      </c>
      <c r="AB3" s="2" t="s">
        <v>75</v>
      </c>
      <c r="AC3" s="2" t="s">
        <v>61</v>
      </c>
      <c r="AD3" s="2" t="s">
        <v>59</v>
      </c>
      <c r="AE3" s="2" t="s">
        <v>58</v>
      </c>
      <c r="AF3" s="2" t="s">
        <v>58</v>
      </c>
      <c r="AG3" s="2" t="s">
        <v>75</v>
      </c>
      <c r="AH3" s="2" t="s">
        <v>58</v>
      </c>
      <c r="AI3" s="2" t="s">
        <v>59</v>
      </c>
      <c r="AJ3" s="2" t="s">
        <v>58</v>
      </c>
      <c r="AK3" s="2" t="s">
        <v>59</v>
      </c>
      <c r="AL3" s="2" t="s">
        <v>61</v>
      </c>
      <c r="AM3" s="2" t="s">
        <v>62</v>
      </c>
      <c r="AN3" s="2" t="s">
        <v>61</v>
      </c>
      <c r="AO3" s="2" t="s">
        <v>76</v>
      </c>
      <c r="AP3" s="2" t="s">
        <v>54</v>
      </c>
      <c r="AQ3" s="2" t="s">
        <v>77</v>
      </c>
      <c r="AR3" s="2" t="s">
        <v>66</v>
      </c>
      <c r="AS3" s="2" t="s">
        <v>66</v>
      </c>
      <c r="AT3" s="3" t="s">
        <v>78</v>
      </c>
      <c r="AU3" s="2" t="s">
        <v>79</v>
      </c>
      <c r="AV3" s="2" t="s">
        <v>80</v>
      </c>
      <c r="AW3" s="2" t="s">
        <v>81</v>
      </c>
      <c r="AX3" s="2" t="s">
        <v>82</v>
      </c>
      <c r="AY3" s="2" t="s">
        <v>82</v>
      </c>
      <c r="AZ3" s="2" t="s">
        <v>83</v>
      </c>
      <c r="BA3" s="2" t="s">
        <v>84</v>
      </c>
    </row>
    <row r="4" spans="1:64" ht="18" customHeight="1" x14ac:dyDescent="0.2">
      <c r="A4" s="1">
        <v>43341.528035555559</v>
      </c>
      <c r="B4" s="2">
        <v>99</v>
      </c>
      <c r="C4" s="5">
        <v>54</v>
      </c>
      <c r="D4" s="5" t="s">
        <v>54</v>
      </c>
      <c r="E4" s="2" t="s">
        <v>56</v>
      </c>
      <c r="F4" s="2" t="s">
        <v>55</v>
      </c>
      <c r="G4" s="2" t="s">
        <v>56</v>
      </c>
      <c r="H4" s="2" t="s">
        <v>56</v>
      </c>
      <c r="I4" s="2" t="s">
        <v>55</v>
      </c>
      <c r="J4" s="2" t="s">
        <v>57</v>
      </c>
      <c r="K4" s="2" t="s">
        <v>57</v>
      </c>
      <c r="L4" s="2" t="s">
        <v>56</v>
      </c>
      <c r="M4" s="2" t="s">
        <v>56</v>
      </c>
      <c r="N4" s="2" t="s">
        <v>54</v>
      </c>
      <c r="O4" s="2" t="s">
        <v>56</v>
      </c>
      <c r="P4" s="2" t="s">
        <v>54</v>
      </c>
      <c r="Q4" s="2" t="s">
        <v>56</v>
      </c>
      <c r="R4" s="2" t="s">
        <v>57</v>
      </c>
      <c r="S4" s="7" t="s">
        <v>59</v>
      </c>
      <c r="T4" s="2" t="s">
        <v>59</v>
      </c>
      <c r="U4" s="2" t="s">
        <v>59</v>
      </c>
      <c r="V4" s="2" t="s">
        <v>62</v>
      </c>
      <c r="W4" s="2" t="s">
        <v>58</v>
      </c>
      <c r="X4" s="2" t="s">
        <v>59</v>
      </c>
      <c r="Y4" s="2" t="s">
        <v>59</v>
      </c>
      <c r="Z4" s="2" t="s">
        <v>58</v>
      </c>
      <c r="AA4" s="2" t="s">
        <v>58</v>
      </c>
      <c r="AB4" s="2" t="s">
        <v>58</v>
      </c>
      <c r="AC4" s="2" t="s">
        <v>61</v>
      </c>
      <c r="AD4" s="2" t="s">
        <v>61</v>
      </c>
      <c r="AE4" s="2" t="s">
        <v>60</v>
      </c>
      <c r="AF4" s="2" t="s">
        <v>59</v>
      </c>
      <c r="AG4" s="2" t="s">
        <v>58</v>
      </c>
      <c r="AH4" s="2" t="s">
        <v>59</v>
      </c>
      <c r="AI4" s="2" t="s">
        <v>61</v>
      </c>
      <c r="AJ4" s="2" t="s">
        <v>58</v>
      </c>
      <c r="AK4" s="2" t="s">
        <v>61</v>
      </c>
      <c r="AL4" s="2" t="s">
        <v>59</v>
      </c>
      <c r="AM4" s="2" t="s">
        <v>59</v>
      </c>
      <c r="AN4" s="2" t="s">
        <v>59</v>
      </c>
      <c r="AO4" s="2" t="s">
        <v>85</v>
      </c>
      <c r="AP4" s="2" t="s">
        <v>64</v>
      </c>
      <c r="AQ4" s="2" t="s">
        <v>77</v>
      </c>
      <c r="AR4" s="2" t="s">
        <v>66</v>
      </c>
      <c r="AS4" s="2" t="s">
        <v>66</v>
      </c>
      <c r="AT4" s="3" t="s">
        <v>78</v>
      </c>
      <c r="AU4" s="2" t="s">
        <v>86</v>
      </c>
      <c r="AV4" s="2" t="s">
        <v>80</v>
      </c>
      <c r="AW4" s="2" t="s">
        <v>87</v>
      </c>
      <c r="AX4" s="2" t="s">
        <v>82</v>
      </c>
      <c r="AY4" s="2" t="s">
        <v>82</v>
      </c>
      <c r="AZ4" s="2" t="s">
        <v>88</v>
      </c>
      <c r="BA4" s="2" t="s">
        <v>89</v>
      </c>
    </row>
    <row r="5" spans="1:64" ht="18" customHeight="1" x14ac:dyDescent="0.2">
      <c r="A5" s="1">
        <v>43341.531377858795</v>
      </c>
      <c r="B5" s="2" t="s">
        <v>90</v>
      </c>
      <c r="C5" s="5">
        <v>49</v>
      </c>
      <c r="D5" s="5" t="s">
        <v>55</v>
      </c>
      <c r="E5" s="2" t="s">
        <v>55</v>
      </c>
      <c r="F5" s="2" t="s">
        <v>55</v>
      </c>
      <c r="G5" s="2" t="s">
        <v>55</v>
      </c>
      <c r="H5" s="2" t="s">
        <v>54</v>
      </c>
      <c r="I5" s="2" t="s">
        <v>55</v>
      </c>
      <c r="J5" s="2" t="s">
        <v>54</v>
      </c>
      <c r="K5" s="2" t="s">
        <v>54</v>
      </c>
      <c r="L5" s="2" t="s">
        <v>55</v>
      </c>
      <c r="M5" s="2" t="s">
        <v>55</v>
      </c>
      <c r="N5" s="2" t="s">
        <v>55</v>
      </c>
      <c r="O5" s="2" t="s">
        <v>55</v>
      </c>
      <c r="P5" s="2" t="s">
        <v>55</v>
      </c>
      <c r="Q5" s="2" t="s">
        <v>56</v>
      </c>
      <c r="R5" s="2" t="s">
        <v>55</v>
      </c>
      <c r="S5" s="7" t="s">
        <v>61</v>
      </c>
      <c r="T5" s="2" t="s">
        <v>61</v>
      </c>
      <c r="U5" s="2" t="s">
        <v>61</v>
      </c>
      <c r="V5" s="2" t="s">
        <v>60</v>
      </c>
      <c r="W5" s="2" t="s">
        <v>75</v>
      </c>
      <c r="X5" s="2" t="s">
        <v>61</v>
      </c>
      <c r="Y5" s="2" t="s">
        <v>58</v>
      </c>
      <c r="Z5" s="2" t="s">
        <v>58</v>
      </c>
      <c r="AA5" s="2" t="s">
        <v>59</v>
      </c>
      <c r="AB5" s="2" t="s">
        <v>61</v>
      </c>
      <c r="AC5" s="2" t="s">
        <v>75</v>
      </c>
      <c r="AD5" s="2" t="s">
        <v>61</v>
      </c>
      <c r="AE5" s="2" t="s">
        <v>75</v>
      </c>
      <c r="AF5" s="2" t="s">
        <v>61</v>
      </c>
      <c r="AG5" s="2" t="s">
        <v>61</v>
      </c>
      <c r="AH5" s="2" t="s">
        <v>61</v>
      </c>
      <c r="AI5" s="2" t="s">
        <v>59</v>
      </c>
      <c r="AJ5" s="2" t="s">
        <v>59</v>
      </c>
      <c r="AK5" s="2" t="s">
        <v>59</v>
      </c>
      <c r="AL5" s="2" t="s">
        <v>61</v>
      </c>
      <c r="AM5" s="2" t="s">
        <v>59</v>
      </c>
      <c r="AN5" s="2" t="s">
        <v>61</v>
      </c>
      <c r="AO5" s="2" t="s">
        <v>91</v>
      </c>
      <c r="AP5" s="2" t="s">
        <v>64</v>
      </c>
      <c r="AQ5" s="2" t="s">
        <v>77</v>
      </c>
      <c r="AR5" s="2" t="s">
        <v>66</v>
      </c>
      <c r="AS5" s="2" t="s">
        <v>82</v>
      </c>
      <c r="AT5" s="3" t="s">
        <v>78</v>
      </c>
      <c r="AU5" s="2" t="s">
        <v>79</v>
      </c>
      <c r="AV5" s="2" t="s">
        <v>80</v>
      </c>
      <c r="AW5" s="2" t="s">
        <v>92</v>
      </c>
      <c r="AX5" s="2" t="s">
        <v>82</v>
      </c>
      <c r="AY5" s="2" t="s">
        <v>82</v>
      </c>
      <c r="BA5" s="2" t="s">
        <v>93</v>
      </c>
    </row>
    <row r="6" spans="1:64" ht="18" customHeight="1" x14ac:dyDescent="0.2">
      <c r="A6" s="1">
        <v>43341.550657430555</v>
      </c>
      <c r="B6" s="2" t="s">
        <v>94</v>
      </c>
      <c r="C6" s="5">
        <v>61</v>
      </c>
      <c r="D6" s="5" t="s">
        <v>54</v>
      </c>
      <c r="E6" s="2" t="s">
        <v>54</v>
      </c>
      <c r="F6" s="2" t="s">
        <v>55</v>
      </c>
      <c r="G6" s="2" t="s">
        <v>55</v>
      </c>
      <c r="H6" s="2" t="s">
        <v>56</v>
      </c>
      <c r="I6" s="2" t="s">
        <v>54</v>
      </c>
      <c r="J6" s="2" t="s">
        <v>56</v>
      </c>
      <c r="K6" s="2" t="s">
        <v>54</v>
      </c>
      <c r="L6" s="2" t="s">
        <v>54</v>
      </c>
      <c r="M6" s="2" t="s">
        <v>56</v>
      </c>
      <c r="N6" s="2" t="s">
        <v>54</v>
      </c>
      <c r="O6" s="2" t="s">
        <v>54</v>
      </c>
      <c r="P6" s="2" t="s">
        <v>54</v>
      </c>
      <c r="Q6" s="2" t="s">
        <v>57</v>
      </c>
      <c r="R6" s="2" t="s">
        <v>57</v>
      </c>
      <c r="S6" s="7" t="s">
        <v>61</v>
      </c>
      <c r="T6" s="2" t="s">
        <v>58</v>
      </c>
      <c r="U6" s="2" t="s">
        <v>58</v>
      </c>
      <c r="V6" s="2" t="s">
        <v>62</v>
      </c>
      <c r="W6" s="2" t="s">
        <v>61</v>
      </c>
      <c r="X6" s="2" t="s">
        <v>58</v>
      </c>
      <c r="Y6" s="2" t="s">
        <v>60</v>
      </c>
      <c r="Z6" s="2" t="s">
        <v>58</v>
      </c>
      <c r="AA6" s="2" t="s">
        <v>62</v>
      </c>
      <c r="AB6" s="2" t="s">
        <v>61</v>
      </c>
      <c r="AC6" s="2" t="s">
        <v>75</v>
      </c>
      <c r="AD6" s="2" t="s">
        <v>59</v>
      </c>
      <c r="AE6" s="2" t="s">
        <v>75</v>
      </c>
      <c r="AF6" s="2" t="s">
        <v>58</v>
      </c>
      <c r="AG6" s="2" t="s">
        <v>75</v>
      </c>
      <c r="AH6" s="2" t="s">
        <v>61</v>
      </c>
      <c r="AI6" s="2" t="s">
        <v>60</v>
      </c>
      <c r="AJ6" s="2" t="s">
        <v>60</v>
      </c>
      <c r="AK6" s="2" t="s">
        <v>60</v>
      </c>
      <c r="AL6" s="2" t="s">
        <v>75</v>
      </c>
      <c r="AM6" s="2" t="s">
        <v>60</v>
      </c>
      <c r="AN6" s="2" t="s">
        <v>75</v>
      </c>
      <c r="AO6" s="2" t="s">
        <v>95</v>
      </c>
      <c r="AP6" s="2" t="s">
        <v>64</v>
      </c>
      <c r="AQ6" s="2" t="s">
        <v>77</v>
      </c>
      <c r="AR6" s="2" t="s">
        <v>66</v>
      </c>
      <c r="AS6" s="2" t="s">
        <v>66</v>
      </c>
      <c r="AT6" s="3" t="s">
        <v>78</v>
      </c>
      <c r="AU6" s="2" t="s">
        <v>96</v>
      </c>
      <c r="AV6" s="2" t="s">
        <v>69</v>
      </c>
      <c r="AW6" s="2" t="s">
        <v>97</v>
      </c>
      <c r="AX6" s="2" t="s">
        <v>82</v>
      </c>
      <c r="AY6" s="2" t="s">
        <v>66</v>
      </c>
      <c r="BA6" s="2" t="s">
        <v>98</v>
      </c>
    </row>
    <row r="7" spans="1:64" ht="18" customHeight="1" x14ac:dyDescent="0.2">
      <c r="A7" s="1">
        <v>43341.609868541665</v>
      </c>
      <c r="B7" s="2" t="s">
        <v>99</v>
      </c>
      <c r="C7" s="5">
        <v>44</v>
      </c>
      <c r="D7" s="5" t="s">
        <v>54</v>
      </c>
      <c r="E7" s="2" t="s">
        <v>54</v>
      </c>
      <c r="F7" s="2" t="s">
        <v>54</v>
      </c>
      <c r="G7" s="2" t="s">
        <v>54</v>
      </c>
      <c r="H7" s="2" t="s">
        <v>55</v>
      </c>
      <c r="I7" s="2" t="s">
        <v>54</v>
      </c>
      <c r="J7" s="2" t="s">
        <v>54</v>
      </c>
      <c r="K7" s="2" t="s">
        <v>55</v>
      </c>
      <c r="L7" s="2" t="s">
        <v>54</v>
      </c>
      <c r="M7" s="2" t="s">
        <v>55</v>
      </c>
      <c r="N7" s="2" t="s">
        <v>54</v>
      </c>
      <c r="O7" s="2" t="s">
        <v>54</v>
      </c>
      <c r="P7" s="2" t="s">
        <v>54</v>
      </c>
      <c r="Q7" s="2" t="s">
        <v>54</v>
      </c>
      <c r="R7" s="2" t="s">
        <v>56</v>
      </c>
      <c r="S7" s="7" t="s">
        <v>61</v>
      </c>
      <c r="T7" s="2" t="s">
        <v>60</v>
      </c>
      <c r="U7" s="2" t="s">
        <v>61</v>
      </c>
      <c r="V7" s="2" t="s">
        <v>60</v>
      </c>
      <c r="W7" s="2" t="s">
        <v>75</v>
      </c>
      <c r="X7" s="2" t="s">
        <v>59</v>
      </c>
      <c r="Y7" s="2" t="s">
        <v>59</v>
      </c>
      <c r="Z7" s="2" t="s">
        <v>75</v>
      </c>
      <c r="AA7" s="2" t="s">
        <v>62</v>
      </c>
      <c r="AB7" s="2" t="s">
        <v>75</v>
      </c>
      <c r="AC7" s="2" t="s">
        <v>58</v>
      </c>
      <c r="AD7" s="2" t="s">
        <v>62</v>
      </c>
      <c r="AE7" s="2" t="s">
        <v>58</v>
      </c>
      <c r="AF7" s="2" t="s">
        <v>62</v>
      </c>
      <c r="AG7" s="2" t="s">
        <v>75</v>
      </c>
      <c r="AH7" s="2" t="s">
        <v>58</v>
      </c>
      <c r="AI7" s="2" t="s">
        <v>60</v>
      </c>
      <c r="AJ7" s="2" t="s">
        <v>60</v>
      </c>
      <c r="AK7" s="2" t="s">
        <v>60</v>
      </c>
      <c r="AL7" s="2" t="s">
        <v>75</v>
      </c>
      <c r="AM7" s="2" t="s">
        <v>60</v>
      </c>
      <c r="AN7" s="2" t="s">
        <v>58</v>
      </c>
      <c r="AO7" s="2" t="s">
        <v>100</v>
      </c>
      <c r="AP7" s="2" t="s">
        <v>64</v>
      </c>
      <c r="AQ7" s="2" t="s">
        <v>59</v>
      </c>
      <c r="AR7" s="2" t="s">
        <v>66</v>
      </c>
      <c r="AS7" s="2" t="s">
        <v>66</v>
      </c>
      <c r="AT7" s="3" t="s">
        <v>101</v>
      </c>
      <c r="AU7" s="2" t="s">
        <v>86</v>
      </c>
      <c r="AV7" s="2" t="s">
        <v>102</v>
      </c>
      <c r="AW7" s="2" t="s">
        <v>103</v>
      </c>
      <c r="AX7" s="2" t="s">
        <v>82</v>
      </c>
      <c r="AY7" s="2" t="s">
        <v>82</v>
      </c>
      <c r="BA7" s="2" t="s">
        <v>104</v>
      </c>
    </row>
    <row r="8" spans="1:64" ht="18" customHeight="1" thickBot="1" x14ac:dyDescent="0.25">
      <c r="A8" s="1">
        <v>43341.648829120371</v>
      </c>
      <c r="B8" s="2" t="s">
        <v>105</v>
      </c>
      <c r="C8" s="5">
        <v>30</v>
      </c>
      <c r="D8" s="5" t="s">
        <v>54</v>
      </c>
      <c r="E8" s="2" t="s">
        <v>55</v>
      </c>
      <c r="F8" s="2" t="s">
        <v>56</v>
      </c>
      <c r="G8" s="2" t="s">
        <v>56</v>
      </c>
      <c r="H8" s="2" t="s">
        <v>57</v>
      </c>
      <c r="I8" s="2" t="s">
        <v>54</v>
      </c>
      <c r="J8" s="2" t="s">
        <v>56</v>
      </c>
      <c r="K8" s="2" t="s">
        <v>56</v>
      </c>
      <c r="L8" s="2" t="s">
        <v>55</v>
      </c>
      <c r="M8" s="2" t="s">
        <v>56</v>
      </c>
      <c r="N8" s="2" t="s">
        <v>54</v>
      </c>
      <c r="O8" s="2" t="s">
        <v>55</v>
      </c>
      <c r="P8" s="2" t="s">
        <v>55</v>
      </c>
      <c r="Q8" s="2" t="s">
        <v>55</v>
      </c>
      <c r="R8" s="2" t="s">
        <v>55</v>
      </c>
      <c r="S8" s="7" t="s">
        <v>58</v>
      </c>
      <c r="T8" s="2" t="s">
        <v>58</v>
      </c>
      <c r="U8" s="2" t="s">
        <v>61</v>
      </c>
      <c r="V8" s="2" t="s">
        <v>59</v>
      </c>
      <c r="W8" s="2" t="s">
        <v>58</v>
      </c>
      <c r="X8" s="2" t="s">
        <v>75</v>
      </c>
      <c r="Y8" s="2" t="s">
        <v>59</v>
      </c>
      <c r="Z8" s="2" t="s">
        <v>75</v>
      </c>
      <c r="AA8" s="2" t="s">
        <v>58</v>
      </c>
      <c r="AB8" s="2" t="s">
        <v>58</v>
      </c>
      <c r="AC8" s="2" t="s">
        <v>75</v>
      </c>
      <c r="AD8" s="2" t="s">
        <v>60</v>
      </c>
      <c r="AE8" s="2" t="s">
        <v>61</v>
      </c>
      <c r="AF8" s="2" t="s">
        <v>58</v>
      </c>
      <c r="AG8" s="2" t="s">
        <v>61</v>
      </c>
      <c r="AH8" s="2" t="s">
        <v>58</v>
      </c>
      <c r="AI8" s="2" t="s">
        <v>58</v>
      </c>
      <c r="AJ8" s="2" t="s">
        <v>59</v>
      </c>
      <c r="AK8" s="2" t="s">
        <v>61</v>
      </c>
      <c r="AL8" s="2" t="s">
        <v>75</v>
      </c>
      <c r="AM8" s="2" t="s">
        <v>60</v>
      </c>
      <c r="AN8" s="2" t="s">
        <v>61</v>
      </c>
      <c r="AO8" s="2" t="s">
        <v>106</v>
      </c>
      <c r="AP8" s="2" t="s">
        <v>64</v>
      </c>
      <c r="AQ8" s="2" t="s">
        <v>77</v>
      </c>
      <c r="AR8" s="2" t="s">
        <v>66</v>
      </c>
      <c r="AS8" s="2" t="s">
        <v>82</v>
      </c>
      <c r="AT8" s="3" t="s">
        <v>78</v>
      </c>
      <c r="AU8" s="2" t="s">
        <v>107</v>
      </c>
      <c r="AV8" s="2" t="s">
        <v>69</v>
      </c>
      <c r="AW8" s="2" t="s">
        <v>108</v>
      </c>
      <c r="AX8" s="2" t="s">
        <v>82</v>
      </c>
      <c r="AY8" s="2" t="s">
        <v>82</v>
      </c>
      <c r="BA8" s="2" t="s">
        <v>109</v>
      </c>
    </row>
    <row r="9" spans="1:64" ht="18" customHeight="1" thickBot="1" x14ac:dyDescent="0.25">
      <c r="A9" s="9">
        <v>43341.910428240742</v>
      </c>
      <c r="B9" s="10" t="s">
        <v>110</v>
      </c>
      <c r="C9" s="15">
        <v>29</v>
      </c>
      <c r="D9" s="10" t="s">
        <v>55</v>
      </c>
      <c r="E9" s="10" t="s">
        <v>54</v>
      </c>
      <c r="F9" s="10" t="s">
        <v>56</v>
      </c>
      <c r="G9" s="10" t="s">
        <v>54</v>
      </c>
      <c r="H9" s="10" t="s">
        <v>57</v>
      </c>
      <c r="I9" s="10" t="s">
        <v>55</v>
      </c>
      <c r="J9" s="10" t="s">
        <v>54</v>
      </c>
      <c r="K9" s="10" t="s">
        <v>55</v>
      </c>
      <c r="L9" s="10" t="s">
        <v>56</v>
      </c>
      <c r="M9" s="10" t="s">
        <v>54</v>
      </c>
      <c r="N9" s="10" t="s">
        <v>54</v>
      </c>
      <c r="O9" s="10" t="s">
        <v>55</v>
      </c>
      <c r="P9" s="10" t="s">
        <v>54</v>
      </c>
      <c r="Q9" s="10" t="s">
        <v>55</v>
      </c>
      <c r="R9" s="10" t="s">
        <v>55</v>
      </c>
      <c r="S9" s="10" t="s">
        <v>61</v>
      </c>
      <c r="T9" s="10" t="s">
        <v>61</v>
      </c>
      <c r="U9" s="10" t="s">
        <v>61</v>
      </c>
      <c r="V9" s="10" t="s">
        <v>59</v>
      </c>
      <c r="W9" s="10" t="s">
        <v>75</v>
      </c>
      <c r="X9" s="10" t="s">
        <v>61</v>
      </c>
      <c r="Y9" s="10" t="s">
        <v>60</v>
      </c>
      <c r="Z9" s="10" t="s">
        <v>75</v>
      </c>
      <c r="AA9" s="10" t="s">
        <v>60</v>
      </c>
      <c r="AB9" s="10" t="s">
        <v>75</v>
      </c>
      <c r="AC9" s="10" t="s">
        <v>75</v>
      </c>
      <c r="AD9" s="10" t="s">
        <v>60</v>
      </c>
      <c r="AE9" s="10" t="s">
        <v>75</v>
      </c>
      <c r="AF9" s="10" t="s">
        <v>58</v>
      </c>
      <c r="AG9" s="10" t="s">
        <v>75</v>
      </c>
      <c r="AH9" s="10" t="s">
        <v>61</v>
      </c>
      <c r="AI9" s="10" t="s">
        <v>59</v>
      </c>
      <c r="AJ9" s="10" t="s">
        <v>59</v>
      </c>
      <c r="AK9" s="10" t="s">
        <v>59</v>
      </c>
      <c r="AL9" s="10" t="s">
        <v>75</v>
      </c>
      <c r="AM9" s="10" t="s">
        <v>59</v>
      </c>
      <c r="AN9" s="10" t="s">
        <v>75</v>
      </c>
      <c r="AO9" s="10" t="s">
        <v>111</v>
      </c>
      <c r="AP9" s="10" t="s">
        <v>64</v>
      </c>
      <c r="AQ9" s="10" t="s">
        <v>77</v>
      </c>
      <c r="AR9" s="10" t="s">
        <v>56</v>
      </c>
      <c r="AS9" s="10" t="s">
        <v>66</v>
      </c>
      <c r="AT9" s="12">
        <v>43287</v>
      </c>
      <c r="AU9" s="10" t="s">
        <v>96</v>
      </c>
      <c r="AV9" s="10" t="s">
        <v>102</v>
      </c>
      <c r="AW9" s="10" t="s">
        <v>112</v>
      </c>
      <c r="AX9" s="10" t="s">
        <v>82</v>
      </c>
      <c r="AY9" s="10" t="s">
        <v>66</v>
      </c>
      <c r="AZ9" s="13" t="s">
        <v>113</v>
      </c>
      <c r="BA9" s="10"/>
      <c r="BB9" s="10"/>
      <c r="BC9" s="17"/>
      <c r="BD9" s="28"/>
      <c r="BE9" s="32"/>
    </row>
    <row r="10" spans="1:64" ht="18" customHeight="1" thickBot="1" x14ac:dyDescent="0.25">
      <c r="A10" s="9">
        <v>43341.932500000003</v>
      </c>
      <c r="B10" s="10" t="s">
        <v>114</v>
      </c>
      <c r="C10" s="15">
        <v>42</v>
      </c>
      <c r="D10" s="10" t="s">
        <v>55</v>
      </c>
      <c r="E10" s="10" t="s">
        <v>54</v>
      </c>
      <c r="F10" s="10" t="s">
        <v>56</v>
      </c>
      <c r="G10" s="10" t="s">
        <v>56</v>
      </c>
      <c r="H10" s="10" t="s">
        <v>54</v>
      </c>
      <c r="I10" s="10" t="s">
        <v>54</v>
      </c>
      <c r="J10" s="10" t="s">
        <v>55</v>
      </c>
      <c r="K10" s="10" t="s">
        <v>56</v>
      </c>
      <c r="L10" s="10" t="s">
        <v>56</v>
      </c>
      <c r="M10" s="10" t="s">
        <v>57</v>
      </c>
      <c r="N10" s="10" t="s">
        <v>54</v>
      </c>
      <c r="O10" s="10" t="s">
        <v>56</v>
      </c>
      <c r="P10" s="10" t="s">
        <v>54</v>
      </c>
      <c r="Q10" s="10" t="s">
        <v>56</v>
      </c>
      <c r="R10" s="10" t="s">
        <v>57</v>
      </c>
      <c r="S10" s="10" t="s">
        <v>61</v>
      </c>
      <c r="T10" s="10" t="s">
        <v>58</v>
      </c>
      <c r="U10" s="10" t="s">
        <v>61</v>
      </c>
      <c r="V10" s="10" t="s">
        <v>60</v>
      </c>
      <c r="W10" s="10" t="s">
        <v>75</v>
      </c>
      <c r="X10" s="10" t="s">
        <v>61</v>
      </c>
      <c r="Y10" s="10" t="s">
        <v>59</v>
      </c>
      <c r="Z10" s="10" t="s">
        <v>61</v>
      </c>
      <c r="AA10" s="10" t="s">
        <v>60</v>
      </c>
      <c r="AB10" s="10" t="s">
        <v>75</v>
      </c>
      <c r="AC10" s="10" t="s">
        <v>75</v>
      </c>
      <c r="AD10" s="10" t="s">
        <v>59</v>
      </c>
      <c r="AE10" s="10" t="s">
        <v>75</v>
      </c>
      <c r="AF10" s="10" t="s">
        <v>58</v>
      </c>
      <c r="AG10" s="10" t="s">
        <v>75</v>
      </c>
      <c r="AH10" s="10" t="s">
        <v>61</v>
      </c>
      <c r="AI10" s="10" t="s">
        <v>59</v>
      </c>
      <c r="AJ10" s="10" t="s">
        <v>60</v>
      </c>
      <c r="AK10" s="10" t="s">
        <v>62</v>
      </c>
      <c r="AL10" s="10" t="s">
        <v>75</v>
      </c>
      <c r="AM10" s="10" t="s">
        <v>59</v>
      </c>
      <c r="AN10" s="10" t="s">
        <v>58</v>
      </c>
      <c r="AO10" s="10" t="s">
        <v>115</v>
      </c>
      <c r="AP10" s="10" t="s">
        <v>64</v>
      </c>
      <c r="AQ10" s="10" t="s">
        <v>65</v>
      </c>
      <c r="AR10" s="10" t="s">
        <v>66</v>
      </c>
      <c r="AS10" s="10" t="s">
        <v>66</v>
      </c>
      <c r="AT10" s="12">
        <v>43287</v>
      </c>
      <c r="AU10" s="10" t="s">
        <v>107</v>
      </c>
      <c r="AV10" s="10" t="s">
        <v>80</v>
      </c>
      <c r="AW10" s="10" t="s">
        <v>116</v>
      </c>
      <c r="AX10" s="10" t="s">
        <v>82</v>
      </c>
      <c r="AY10" s="10" t="s">
        <v>66</v>
      </c>
      <c r="AZ10" s="10" t="s">
        <v>117</v>
      </c>
      <c r="BA10" s="13" t="s">
        <v>118</v>
      </c>
      <c r="BB10" s="10"/>
      <c r="BC10" s="17"/>
      <c r="BD10" s="28"/>
      <c r="BE10" s="32"/>
    </row>
    <row r="11" spans="1:64" ht="18" customHeight="1" thickBot="1" x14ac:dyDescent="0.25">
      <c r="A11" s="9">
        <v>43341.934421296297</v>
      </c>
      <c r="B11" s="10" t="s">
        <v>83</v>
      </c>
      <c r="C11" s="15" t="s">
        <v>119</v>
      </c>
      <c r="D11" s="10" t="s">
        <v>57</v>
      </c>
      <c r="E11" s="10" t="s">
        <v>55</v>
      </c>
      <c r="F11" s="10" t="s">
        <v>56</v>
      </c>
      <c r="G11" s="10" t="s">
        <v>55</v>
      </c>
      <c r="H11" s="10" t="s">
        <v>55</v>
      </c>
      <c r="I11" s="10" t="s">
        <v>55</v>
      </c>
      <c r="J11" s="10" t="s">
        <v>55</v>
      </c>
      <c r="K11" s="10" t="s">
        <v>55</v>
      </c>
      <c r="L11" s="10" t="s">
        <v>56</v>
      </c>
      <c r="M11" s="10" t="s">
        <v>57</v>
      </c>
      <c r="N11" s="10" t="s">
        <v>56</v>
      </c>
      <c r="O11" s="10" t="s">
        <v>55</v>
      </c>
      <c r="P11" s="10" t="s">
        <v>55</v>
      </c>
      <c r="Q11" s="10" t="s">
        <v>57</v>
      </c>
      <c r="R11" s="10" t="s">
        <v>57</v>
      </c>
      <c r="S11" s="10" t="s">
        <v>58</v>
      </c>
      <c r="T11" s="10" t="s">
        <v>58</v>
      </c>
      <c r="U11" s="10" t="s">
        <v>58</v>
      </c>
      <c r="V11" s="10" t="s">
        <v>59</v>
      </c>
      <c r="W11" s="10" t="s">
        <v>61</v>
      </c>
      <c r="X11" s="10" t="s">
        <v>58</v>
      </c>
      <c r="Y11" s="10" t="s">
        <v>59</v>
      </c>
      <c r="Z11" s="10" t="s">
        <v>61</v>
      </c>
      <c r="AA11" s="10" t="s">
        <v>62</v>
      </c>
      <c r="AB11" s="10" t="s">
        <v>75</v>
      </c>
      <c r="AC11" s="10" t="s">
        <v>75</v>
      </c>
      <c r="AD11" s="10" t="s">
        <v>58</v>
      </c>
      <c r="AE11" s="10" t="s">
        <v>61</v>
      </c>
      <c r="AF11" s="10" t="s">
        <v>58</v>
      </c>
      <c r="AG11" s="10" t="s">
        <v>61</v>
      </c>
      <c r="AH11" s="10" t="s">
        <v>58</v>
      </c>
      <c r="AI11" s="10" t="s">
        <v>59</v>
      </c>
      <c r="AJ11" s="10" t="s">
        <v>58</v>
      </c>
      <c r="AK11" s="10" t="s">
        <v>59</v>
      </c>
      <c r="AL11" s="10" t="s">
        <v>61</v>
      </c>
      <c r="AM11" s="10" t="s">
        <v>59</v>
      </c>
      <c r="AN11" s="10" t="s">
        <v>61</v>
      </c>
      <c r="AO11" s="10" t="s">
        <v>120</v>
      </c>
      <c r="AP11" s="10" t="s">
        <v>82</v>
      </c>
      <c r="AQ11" s="10" t="s">
        <v>77</v>
      </c>
      <c r="AR11" s="10" t="s">
        <v>66</v>
      </c>
      <c r="AS11" s="10" t="s">
        <v>66</v>
      </c>
      <c r="AT11" s="12">
        <v>43256</v>
      </c>
      <c r="AU11" s="10" t="s">
        <v>107</v>
      </c>
      <c r="AV11" s="10" t="s">
        <v>102</v>
      </c>
      <c r="AW11" s="10" t="s">
        <v>121</v>
      </c>
      <c r="AX11" s="10" t="s">
        <v>82</v>
      </c>
      <c r="AY11" s="10" t="s">
        <v>82</v>
      </c>
      <c r="AZ11" s="10" t="s">
        <v>122</v>
      </c>
      <c r="BA11" s="13" t="s">
        <v>123</v>
      </c>
      <c r="BB11" s="10"/>
      <c r="BC11" s="17"/>
      <c r="BD11" s="28"/>
      <c r="BE11" s="32"/>
    </row>
    <row r="12" spans="1:64" ht="18" customHeight="1" thickBot="1" x14ac:dyDescent="0.25">
      <c r="A12" s="9">
        <v>43341.940601851849</v>
      </c>
      <c r="B12" s="10" t="s">
        <v>124</v>
      </c>
      <c r="C12" s="15">
        <v>3</v>
      </c>
      <c r="D12" s="10" t="s">
        <v>56</v>
      </c>
      <c r="E12" s="10" t="s">
        <v>57</v>
      </c>
      <c r="F12" s="10" t="s">
        <v>56</v>
      </c>
      <c r="G12" s="10" t="s">
        <v>55</v>
      </c>
      <c r="H12" s="10" t="s">
        <v>56</v>
      </c>
      <c r="I12" s="10" t="s">
        <v>55</v>
      </c>
      <c r="J12" s="10" t="s">
        <v>55</v>
      </c>
      <c r="K12" s="10" t="s">
        <v>55</v>
      </c>
      <c r="L12" s="10" t="s">
        <v>55</v>
      </c>
      <c r="M12" s="10" t="s">
        <v>57</v>
      </c>
      <c r="N12" s="10" t="s">
        <v>56</v>
      </c>
      <c r="O12" s="10" t="s">
        <v>55</v>
      </c>
      <c r="P12" s="10" t="s">
        <v>55</v>
      </c>
      <c r="Q12" s="10" t="s">
        <v>56</v>
      </c>
      <c r="R12" s="10" t="s">
        <v>56</v>
      </c>
      <c r="S12" s="10" t="s">
        <v>58</v>
      </c>
      <c r="T12" s="10" t="s">
        <v>60</v>
      </c>
      <c r="U12" s="10" t="s">
        <v>58</v>
      </c>
      <c r="V12" s="10" t="s">
        <v>59</v>
      </c>
      <c r="W12" s="10" t="s">
        <v>75</v>
      </c>
      <c r="X12" s="10" t="s">
        <v>60</v>
      </c>
      <c r="Y12" s="10" t="s">
        <v>60</v>
      </c>
      <c r="Z12" s="10" t="s">
        <v>58</v>
      </c>
      <c r="AA12" s="10" t="s">
        <v>59</v>
      </c>
      <c r="AB12" s="10" t="s">
        <v>58</v>
      </c>
      <c r="AC12" s="10" t="s">
        <v>61</v>
      </c>
      <c r="AD12" s="10" t="s">
        <v>58</v>
      </c>
      <c r="AE12" s="10" t="s">
        <v>59</v>
      </c>
      <c r="AF12" s="10" t="s">
        <v>60</v>
      </c>
      <c r="AG12" s="10" t="s">
        <v>61</v>
      </c>
      <c r="AH12" s="10" t="s">
        <v>59</v>
      </c>
      <c r="AI12" s="10" t="s">
        <v>59</v>
      </c>
      <c r="AJ12" s="10" t="s">
        <v>59</v>
      </c>
      <c r="AK12" s="10" t="s">
        <v>59</v>
      </c>
      <c r="AL12" s="10" t="s">
        <v>58</v>
      </c>
      <c r="AM12" s="10" t="s">
        <v>59</v>
      </c>
      <c r="AN12" s="10" t="s">
        <v>60</v>
      </c>
      <c r="AO12" s="10" t="s">
        <v>125</v>
      </c>
      <c r="AP12" s="10" t="s">
        <v>64</v>
      </c>
      <c r="AQ12" s="10" t="s">
        <v>59</v>
      </c>
      <c r="AR12" s="10" t="s">
        <v>56</v>
      </c>
      <c r="AS12" s="10" t="s">
        <v>66</v>
      </c>
      <c r="AT12" s="12">
        <v>43287</v>
      </c>
      <c r="AU12" s="10" t="s">
        <v>96</v>
      </c>
      <c r="AV12" s="10" t="s">
        <v>102</v>
      </c>
      <c r="AW12" s="10" t="s">
        <v>126</v>
      </c>
      <c r="AX12" s="10" t="s">
        <v>82</v>
      </c>
      <c r="AY12" s="10" t="s">
        <v>82</v>
      </c>
      <c r="AZ12" s="10" t="s">
        <v>127</v>
      </c>
      <c r="BA12" s="10"/>
      <c r="BB12" s="10"/>
      <c r="BC12" s="17"/>
      <c r="BD12" s="28"/>
      <c r="BE12" s="32"/>
    </row>
    <row r="13" spans="1:64" ht="18" customHeight="1" thickBot="1" x14ac:dyDescent="0.25">
      <c r="A13" s="9">
        <v>43341.989062499997</v>
      </c>
      <c r="B13" s="10" t="s">
        <v>128</v>
      </c>
      <c r="C13" s="15" t="s">
        <v>129</v>
      </c>
      <c r="D13" s="10" t="s">
        <v>54</v>
      </c>
      <c r="E13" s="10" t="s">
        <v>55</v>
      </c>
      <c r="F13" s="10" t="s">
        <v>54</v>
      </c>
      <c r="G13" s="10" t="s">
        <v>55</v>
      </c>
      <c r="H13" s="10" t="s">
        <v>56</v>
      </c>
      <c r="I13" s="10" t="s">
        <v>54</v>
      </c>
      <c r="J13" s="10" t="s">
        <v>55</v>
      </c>
      <c r="K13" s="10" t="s">
        <v>56</v>
      </c>
      <c r="L13" s="10" t="s">
        <v>54</v>
      </c>
      <c r="M13" s="10" t="s">
        <v>54</v>
      </c>
      <c r="N13" s="10" t="s">
        <v>54</v>
      </c>
      <c r="O13" s="10" t="s">
        <v>54</v>
      </c>
      <c r="P13" s="10" t="s">
        <v>54</v>
      </c>
      <c r="Q13" s="10" t="s">
        <v>54</v>
      </c>
      <c r="R13" s="10" t="s">
        <v>55</v>
      </c>
      <c r="S13" s="10" t="s">
        <v>61</v>
      </c>
      <c r="T13" s="10" t="s">
        <v>58</v>
      </c>
      <c r="U13" s="10" t="s">
        <v>61</v>
      </c>
      <c r="V13" s="10" t="s">
        <v>59</v>
      </c>
      <c r="W13" s="10" t="s">
        <v>75</v>
      </c>
      <c r="X13" s="10" t="s">
        <v>58</v>
      </c>
      <c r="Y13" s="10" t="s">
        <v>59</v>
      </c>
      <c r="Z13" s="10" t="s">
        <v>75</v>
      </c>
      <c r="AA13" s="10" t="s">
        <v>62</v>
      </c>
      <c r="AB13" s="10" t="s">
        <v>61</v>
      </c>
      <c r="AC13" s="10" t="s">
        <v>75</v>
      </c>
      <c r="AD13" s="10" t="s">
        <v>59</v>
      </c>
      <c r="AE13" s="10" t="s">
        <v>61</v>
      </c>
      <c r="AF13" s="10" t="s">
        <v>61</v>
      </c>
      <c r="AG13" s="10" t="s">
        <v>75</v>
      </c>
      <c r="AH13" s="10" t="s">
        <v>61</v>
      </c>
      <c r="AI13" s="10" t="s">
        <v>59</v>
      </c>
      <c r="AJ13" s="10" t="s">
        <v>60</v>
      </c>
      <c r="AK13" s="10" t="s">
        <v>60</v>
      </c>
      <c r="AL13" s="10" t="s">
        <v>61</v>
      </c>
      <c r="AM13" s="10" t="s">
        <v>60</v>
      </c>
      <c r="AN13" s="10" t="s">
        <v>75</v>
      </c>
      <c r="AO13" s="10" t="s">
        <v>130</v>
      </c>
      <c r="AP13" s="10" t="s">
        <v>64</v>
      </c>
      <c r="AQ13" s="10" t="s">
        <v>77</v>
      </c>
      <c r="AR13" s="10" t="s">
        <v>66</v>
      </c>
      <c r="AS13" s="10" t="s">
        <v>82</v>
      </c>
      <c r="AT13" s="12">
        <v>43319</v>
      </c>
      <c r="AU13" s="10" t="s">
        <v>79</v>
      </c>
      <c r="AV13" s="10" t="s">
        <v>102</v>
      </c>
      <c r="AW13" s="10" t="s">
        <v>121</v>
      </c>
      <c r="AX13" s="10" t="s">
        <v>82</v>
      </c>
      <c r="AY13" s="10" t="s">
        <v>82</v>
      </c>
      <c r="AZ13" s="10" t="s">
        <v>131</v>
      </c>
      <c r="BA13" s="10" t="s">
        <v>132</v>
      </c>
      <c r="BB13" s="10"/>
      <c r="BC13" s="17"/>
      <c r="BD13" s="28"/>
      <c r="BE13" s="32"/>
    </row>
    <row r="14" spans="1:64" ht="18" customHeight="1" thickBot="1" x14ac:dyDescent="0.25">
      <c r="A14" s="9">
        <v>43342.004050925927</v>
      </c>
      <c r="B14" s="10" t="s">
        <v>133</v>
      </c>
      <c r="C14" s="15">
        <v>23</v>
      </c>
      <c r="D14" s="10" t="s">
        <v>55</v>
      </c>
      <c r="E14" s="10" t="s">
        <v>54</v>
      </c>
      <c r="F14" s="10" t="s">
        <v>54</v>
      </c>
      <c r="G14" s="10" t="s">
        <v>55</v>
      </c>
      <c r="H14" s="10" t="s">
        <v>56</v>
      </c>
      <c r="I14" s="10" t="s">
        <v>55</v>
      </c>
      <c r="J14" s="10" t="s">
        <v>55</v>
      </c>
      <c r="K14" s="10" t="s">
        <v>54</v>
      </c>
      <c r="L14" s="10" t="s">
        <v>54</v>
      </c>
      <c r="M14" s="10" t="s">
        <v>54</v>
      </c>
      <c r="N14" s="10" t="s">
        <v>55</v>
      </c>
      <c r="O14" s="10" t="s">
        <v>55</v>
      </c>
      <c r="P14" s="10" t="s">
        <v>54</v>
      </c>
      <c r="Q14" s="10" t="s">
        <v>54</v>
      </c>
      <c r="R14" s="10" t="s">
        <v>54</v>
      </c>
      <c r="S14" s="10" t="s">
        <v>61</v>
      </c>
      <c r="T14" s="10" t="s">
        <v>61</v>
      </c>
      <c r="U14" s="10" t="s">
        <v>58</v>
      </c>
      <c r="V14" s="10" t="s">
        <v>59</v>
      </c>
      <c r="W14" s="10" t="s">
        <v>75</v>
      </c>
      <c r="X14" s="10" t="s">
        <v>58</v>
      </c>
      <c r="Y14" s="10" t="s">
        <v>59</v>
      </c>
      <c r="Z14" s="10" t="s">
        <v>61</v>
      </c>
      <c r="AA14" s="10" t="s">
        <v>60</v>
      </c>
      <c r="AB14" s="10" t="s">
        <v>58</v>
      </c>
      <c r="AC14" s="10" t="s">
        <v>75</v>
      </c>
      <c r="AD14" s="10" t="s">
        <v>60</v>
      </c>
      <c r="AE14" s="10" t="s">
        <v>58</v>
      </c>
      <c r="AF14" s="10" t="s">
        <v>58</v>
      </c>
      <c r="AG14" s="10" t="s">
        <v>58</v>
      </c>
      <c r="AH14" s="10" t="s">
        <v>58</v>
      </c>
      <c r="AI14" s="10" t="s">
        <v>59</v>
      </c>
      <c r="AJ14" s="10" t="s">
        <v>59</v>
      </c>
      <c r="AK14" s="10" t="s">
        <v>59</v>
      </c>
      <c r="AL14" s="10" t="s">
        <v>58</v>
      </c>
      <c r="AM14" s="10" t="s">
        <v>60</v>
      </c>
      <c r="AN14" s="10" t="s">
        <v>75</v>
      </c>
      <c r="AO14" s="10"/>
      <c r="AP14" s="10" t="s">
        <v>64</v>
      </c>
      <c r="AQ14" s="10" t="s">
        <v>59</v>
      </c>
      <c r="AR14" s="10" t="s">
        <v>66</v>
      </c>
      <c r="AS14" s="10" t="s">
        <v>82</v>
      </c>
      <c r="AT14" s="12">
        <v>43319</v>
      </c>
      <c r="AU14" s="10" t="s">
        <v>96</v>
      </c>
      <c r="AV14" s="10" t="s">
        <v>102</v>
      </c>
      <c r="AW14" s="10"/>
      <c r="AX14" s="10" t="s">
        <v>82</v>
      </c>
      <c r="AY14" s="10" t="s">
        <v>66</v>
      </c>
      <c r="AZ14" s="10"/>
      <c r="BA14" s="10"/>
      <c r="BB14" s="10"/>
      <c r="BC14" s="17"/>
      <c r="BD14" s="28"/>
      <c r="BE14" s="32"/>
    </row>
    <row r="15" spans="1:64" ht="18" customHeight="1" thickBot="1" x14ac:dyDescent="0.25">
      <c r="A15" s="9">
        <v>43342.011435185188</v>
      </c>
      <c r="B15" s="10" t="s">
        <v>134</v>
      </c>
      <c r="C15" s="15">
        <v>42</v>
      </c>
      <c r="D15" s="10" t="s">
        <v>55</v>
      </c>
      <c r="E15" s="10" t="s">
        <v>55</v>
      </c>
      <c r="F15" s="10" t="s">
        <v>56</v>
      </c>
      <c r="G15" s="10" t="s">
        <v>55</v>
      </c>
      <c r="H15" s="10" t="s">
        <v>56</v>
      </c>
      <c r="I15" s="10" t="s">
        <v>55</v>
      </c>
      <c r="J15" s="10" t="s">
        <v>57</v>
      </c>
      <c r="K15" s="10" t="s">
        <v>55</v>
      </c>
      <c r="L15" s="10" t="s">
        <v>56</v>
      </c>
      <c r="M15" s="10" t="s">
        <v>55</v>
      </c>
      <c r="N15" s="10" t="s">
        <v>54</v>
      </c>
      <c r="O15" s="10" t="s">
        <v>54</v>
      </c>
      <c r="P15" s="10" t="s">
        <v>54</v>
      </c>
      <c r="Q15" s="10" t="s">
        <v>54</v>
      </c>
      <c r="R15" s="10" t="s">
        <v>54</v>
      </c>
      <c r="S15" s="10" t="s">
        <v>58</v>
      </c>
      <c r="T15" s="10" t="s">
        <v>58</v>
      </c>
      <c r="U15" s="10" t="s">
        <v>61</v>
      </c>
      <c r="V15" s="10" t="s">
        <v>60</v>
      </c>
      <c r="W15" s="10" t="s">
        <v>58</v>
      </c>
      <c r="X15" s="10" t="s">
        <v>75</v>
      </c>
      <c r="Y15" s="10" t="s">
        <v>58</v>
      </c>
      <c r="Z15" s="10" t="s">
        <v>58</v>
      </c>
      <c r="AA15" s="10" t="s">
        <v>58</v>
      </c>
      <c r="AB15" s="10" t="s">
        <v>75</v>
      </c>
      <c r="AC15" s="10" t="s">
        <v>75</v>
      </c>
      <c r="AD15" s="10" t="s">
        <v>59</v>
      </c>
      <c r="AE15" s="10" t="s">
        <v>61</v>
      </c>
      <c r="AF15" s="10" t="s">
        <v>58</v>
      </c>
      <c r="AG15" s="10" t="s">
        <v>75</v>
      </c>
      <c r="AH15" s="10" t="s">
        <v>58</v>
      </c>
      <c r="AI15" s="10" t="s">
        <v>58</v>
      </c>
      <c r="AJ15" s="10" t="s">
        <v>59</v>
      </c>
      <c r="AK15" s="10" t="s">
        <v>58</v>
      </c>
      <c r="AL15" s="10" t="s">
        <v>61</v>
      </c>
      <c r="AM15" s="10" t="s">
        <v>60</v>
      </c>
      <c r="AN15" s="10" t="s">
        <v>61</v>
      </c>
      <c r="AO15" s="10"/>
      <c r="AP15" s="10" t="s">
        <v>64</v>
      </c>
      <c r="AQ15" s="10" t="s">
        <v>59</v>
      </c>
      <c r="AR15" s="10" t="s">
        <v>66</v>
      </c>
      <c r="AS15" s="10" t="s">
        <v>82</v>
      </c>
      <c r="AT15" s="12">
        <v>43319</v>
      </c>
      <c r="AU15" s="10" t="s">
        <v>135</v>
      </c>
      <c r="AV15" s="10" t="s">
        <v>136</v>
      </c>
      <c r="AW15" s="10" t="s">
        <v>137</v>
      </c>
      <c r="AX15" s="10" t="s">
        <v>138</v>
      </c>
      <c r="AY15" s="10" t="s">
        <v>66</v>
      </c>
      <c r="AZ15" s="10"/>
      <c r="BA15" s="10"/>
      <c r="BB15" s="10"/>
      <c r="BC15" s="17"/>
      <c r="BD15" s="28"/>
      <c r="BE15" s="32"/>
    </row>
    <row r="16" spans="1:64" ht="18" customHeight="1" thickBot="1" x14ac:dyDescent="0.25">
      <c r="A16" s="9">
        <v>43342.012777777774</v>
      </c>
      <c r="B16" s="10" t="s">
        <v>94</v>
      </c>
      <c r="C16" s="15">
        <v>38</v>
      </c>
      <c r="D16" s="10" t="s">
        <v>54</v>
      </c>
      <c r="E16" s="10" t="s">
        <v>54</v>
      </c>
      <c r="F16" s="10" t="s">
        <v>56</v>
      </c>
      <c r="G16" s="10" t="s">
        <v>54</v>
      </c>
      <c r="H16" s="10" t="s">
        <v>54</v>
      </c>
      <c r="I16" s="10" t="s">
        <v>54</v>
      </c>
      <c r="J16" s="10" t="s">
        <v>55</v>
      </c>
      <c r="K16" s="10" t="s">
        <v>55</v>
      </c>
      <c r="L16" s="10" t="s">
        <v>54</v>
      </c>
      <c r="M16" s="10" t="s">
        <v>56</v>
      </c>
      <c r="N16" s="10" t="s">
        <v>55</v>
      </c>
      <c r="O16" s="10" t="s">
        <v>55</v>
      </c>
      <c r="P16" s="10" t="s">
        <v>54</v>
      </c>
      <c r="Q16" s="10" t="s">
        <v>55</v>
      </c>
      <c r="R16" s="10" t="s">
        <v>55</v>
      </c>
      <c r="S16" s="10" t="s">
        <v>58</v>
      </c>
      <c r="T16" s="10" t="s">
        <v>58</v>
      </c>
      <c r="U16" s="10" t="s">
        <v>58</v>
      </c>
      <c r="V16" s="10" t="s">
        <v>59</v>
      </c>
      <c r="W16" s="10" t="s">
        <v>61</v>
      </c>
      <c r="X16" s="10" t="s">
        <v>58</v>
      </c>
      <c r="Y16" s="10" t="s">
        <v>59</v>
      </c>
      <c r="Z16" s="10" t="s">
        <v>75</v>
      </c>
      <c r="AA16" s="10" t="s">
        <v>62</v>
      </c>
      <c r="AB16" s="10" t="s">
        <v>61</v>
      </c>
      <c r="AC16" s="10" t="s">
        <v>75</v>
      </c>
      <c r="AD16" s="10" t="s">
        <v>62</v>
      </c>
      <c r="AE16" s="10" t="s">
        <v>61</v>
      </c>
      <c r="AF16" s="10" t="s">
        <v>58</v>
      </c>
      <c r="AG16" s="10" t="s">
        <v>61</v>
      </c>
      <c r="AH16" s="10" t="s">
        <v>58</v>
      </c>
      <c r="AI16" s="10" t="s">
        <v>59</v>
      </c>
      <c r="AJ16" s="10" t="s">
        <v>60</v>
      </c>
      <c r="AK16" s="10" t="s">
        <v>60</v>
      </c>
      <c r="AL16" s="10" t="s">
        <v>75</v>
      </c>
      <c r="AM16" s="10" t="s">
        <v>60</v>
      </c>
      <c r="AN16" s="10" t="s">
        <v>58</v>
      </c>
      <c r="AO16" s="10" t="s">
        <v>139</v>
      </c>
      <c r="AP16" s="10" t="s">
        <v>64</v>
      </c>
      <c r="AQ16" s="10" t="s">
        <v>77</v>
      </c>
      <c r="AR16" s="10" t="s">
        <v>66</v>
      </c>
      <c r="AS16" s="10" t="s">
        <v>66</v>
      </c>
      <c r="AT16" s="12">
        <v>43287</v>
      </c>
      <c r="AU16" s="10" t="s">
        <v>96</v>
      </c>
      <c r="AV16" s="10" t="s">
        <v>69</v>
      </c>
      <c r="AW16" s="10" t="s">
        <v>140</v>
      </c>
      <c r="AX16" s="10" t="s">
        <v>71</v>
      </c>
      <c r="AY16" s="10" t="s">
        <v>141</v>
      </c>
      <c r="AZ16" s="10" t="s">
        <v>142</v>
      </c>
      <c r="BA16" s="13" t="s">
        <v>143</v>
      </c>
      <c r="BB16" s="10"/>
      <c r="BC16" s="17"/>
      <c r="BD16" s="28"/>
      <c r="BE16" s="32"/>
    </row>
    <row r="17" spans="1:64" ht="18" customHeight="1" thickBot="1" x14ac:dyDescent="0.25">
      <c r="A17" s="9">
        <v>43342.278067129628</v>
      </c>
      <c r="B17" s="10" t="s">
        <v>144</v>
      </c>
      <c r="C17" s="15">
        <v>47</v>
      </c>
      <c r="D17" s="10" t="s">
        <v>54</v>
      </c>
      <c r="E17" s="10" t="s">
        <v>56</v>
      </c>
      <c r="F17" s="10" t="s">
        <v>57</v>
      </c>
      <c r="G17" s="10" t="s">
        <v>54</v>
      </c>
      <c r="H17" s="10" t="s">
        <v>55</v>
      </c>
      <c r="I17" s="10" t="s">
        <v>55</v>
      </c>
      <c r="J17" s="10" t="s">
        <v>55</v>
      </c>
      <c r="K17" s="10" t="s">
        <v>56</v>
      </c>
      <c r="L17" s="10" t="s">
        <v>55</v>
      </c>
      <c r="M17" s="10" t="s">
        <v>55</v>
      </c>
      <c r="N17" s="10" t="s">
        <v>54</v>
      </c>
      <c r="O17" s="10" t="s">
        <v>56</v>
      </c>
      <c r="P17" s="10" t="s">
        <v>55</v>
      </c>
      <c r="Q17" s="10" t="s">
        <v>56</v>
      </c>
      <c r="R17" s="10" t="s">
        <v>56</v>
      </c>
      <c r="S17" s="10" t="s">
        <v>58</v>
      </c>
      <c r="T17" s="10" t="s">
        <v>58</v>
      </c>
      <c r="U17" s="10" t="s">
        <v>61</v>
      </c>
      <c r="V17" s="10" t="s">
        <v>59</v>
      </c>
      <c r="W17" s="10" t="s">
        <v>61</v>
      </c>
      <c r="X17" s="10" t="s">
        <v>60</v>
      </c>
      <c r="Y17" s="10" t="s">
        <v>59</v>
      </c>
      <c r="Z17" s="10" t="s">
        <v>58</v>
      </c>
      <c r="AA17" s="10" t="s">
        <v>59</v>
      </c>
      <c r="AB17" s="10" t="s">
        <v>58</v>
      </c>
      <c r="AC17" s="10" t="s">
        <v>61</v>
      </c>
      <c r="AD17" s="10" t="s">
        <v>59</v>
      </c>
      <c r="AE17" s="10" t="s">
        <v>58</v>
      </c>
      <c r="AF17" s="10" t="s">
        <v>59</v>
      </c>
      <c r="AG17" s="10" t="s">
        <v>75</v>
      </c>
      <c r="AH17" s="10" t="s">
        <v>58</v>
      </c>
      <c r="AI17" s="10" t="s">
        <v>59</v>
      </c>
      <c r="AJ17" s="10" t="s">
        <v>59</v>
      </c>
      <c r="AK17" s="10" t="s">
        <v>59</v>
      </c>
      <c r="AL17" s="10" t="s">
        <v>58</v>
      </c>
      <c r="AM17" s="10" t="s">
        <v>58</v>
      </c>
      <c r="AN17" s="10" t="s">
        <v>58</v>
      </c>
      <c r="AO17" s="10"/>
      <c r="AP17" s="10" t="s">
        <v>64</v>
      </c>
      <c r="AQ17" s="10" t="s">
        <v>77</v>
      </c>
      <c r="AR17" s="10" t="s">
        <v>66</v>
      </c>
      <c r="AS17" s="10" t="s">
        <v>66</v>
      </c>
      <c r="AT17" s="12">
        <v>43287</v>
      </c>
      <c r="AU17" s="10" t="s">
        <v>96</v>
      </c>
      <c r="AV17" s="10" t="s">
        <v>136</v>
      </c>
      <c r="AW17" s="10" t="s">
        <v>145</v>
      </c>
      <c r="AX17" s="10" t="s">
        <v>71</v>
      </c>
      <c r="AY17" s="10" t="s">
        <v>66</v>
      </c>
      <c r="AZ17" s="10" t="s">
        <v>146</v>
      </c>
      <c r="BA17" s="13" t="s">
        <v>147</v>
      </c>
      <c r="BB17" s="10"/>
      <c r="BC17" s="17"/>
      <c r="BD17" s="28"/>
      <c r="BE17" s="32"/>
    </row>
    <row r="18" spans="1:64" ht="18" customHeight="1" thickBot="1" x14ac:dyDescent="0.25">
      <c r="A18" s="9">
        <v>43342.300405092596</v>
      </c>
      <c r="B18" s="10" t="s">
        <v>148</v>
      </c>
      <c r="C18" s="15">
        <v>51</v>
      </c>
      <c r="D18" s="10" t="s">
        <v>54</v>
      </c>
      <c r="E18" s="10" t="s">
        <v>55</v>
      </c>
      <c r="F18" s="10" t="s">
        <v>57</v>
      </c>
      <c r="G18" s="10" t="s">
        <v>54</v>
      </c>
      <c r="H18" s="10" t="s">
        <v>55</v>
      </c>
      <c r="I18" s="10" t="s">
        <v>54</v>
      </c>
      <c r="J18" s="10" t="s">
        <v>54</v>
      </c>
      <c r="K18" s="10" t="s">
        <v>54</v>
      </c>
      <c r="L18" s="10" t="s">
        <v>55</v>
      </c>
      <c r="M18" s="10" t="s">
        <v>54</v>
      </c>
      <c r="N18" s="10" t="s">
        <v>57</v>
      </c>
      <c r="O18" s="10" t="s">
        <v>55</v>
      </c>
      <c r="P18" s="10" t="s">
        <v>54</v>
      </c>
      <c r="Q18" s="10" t="s">
        <v>55</v>
      </c>
      <c r="R18" s="10" t="s">
        <v>54</v>
      </c>
      <c r="S18" s="10" t="s">
        <v>61</v>
      </c>
      <c r="T18" s="10" t="s">
        <v>58</v>
      </c>
      <c r="U18" s="10" t="s">
        <v>61</v>
      </c>
      <c r="V18" s="10" t="s">
        <v>59</v>
      </c>
      <c r="W18" s="10" t="s">
        <v>75</v>
      </c>
      <c r="X18" s="10" t="s">
        <v>61</v>
      </c>
      <c r="Y18" s="10" t="s">
        <v>58</v>
      </c>
      <c r="Z18" s="10" t="s">
        <v>61</v>
      </c>
      <c r="AA18" s="10" t="s">
        <v>62</v>
      </c>
      <c r="AB18" s="10" t="s">
        <v>75</v>
      </c>
      <c r="AC18" s="10" t="s">
        <v>75</v>
      </c>
      <c r="AD18" s="10" t="s">
        <v>60</v>
      </c>
      <c r="AE18" s="10" t="s">
        <v>61</v>
      </c>
      <c r="AF18" s="10" t="s">
        <v>59</v>
      </c>
      <c r="AG18" s="10" t="s">
        <v>75</v>
      </c>
      <c r="AH18" s="10" t="s">
        <v>58</v>
      </c>
      <c r="AI18" s="10" t="s">
        <v>59</v>
      </c>
      <c r="AJ18" s="10" t="s">
        <v>59</v>
      </c>
      <c r="AK18" s="10" t="s">
        <v>59</v>
      </c>
      <c r="AL18" s="10" t="s">
        <v>58</v>
      </c>
      <c r="AM18" s="10" t="s">
        <v>62</v>
      </c>
      <c r="AN18" s="10" t="s">
        <v>58</v>
      </c>
      <c r="AO18" s="10" t="s">
        <v>149</v>
      </c>
      <c r="AP18" s="10" t="s">
        <v>82</v>
      </c>
      <c r="AQ18" s="10" t="s">
        <v>59</v>
      </c>
      <c r="AR18" s="10" t="s">
        <v>66</v>
      </c>
      <c r="AS18" s="10" t="s">
        <v>66</v>
      </c>
      <c r="AT18" s="12">
        <v>43287</v>
      </c>
      <c r="AU18" s="10" t="s">
        <v>107</v>
      </c>
      <c r="AV18" s="10" t="s">
        <v>102</v>
      </c>
      <c r="AW18" s="10" t="s">
        <v>108</v>
      </c>
      <c r="AX18" s="10" t="s">
        <v>82</v>
      </c>
      <c r="AY18" s="10" t="s">
        <v>82</v>
      </c>
      <c r="AZ18" s="10" t="s">
        <v>150</v>
      </c>
      <c r="BA18" s="10"/>
      <c r="BB18" s="10"/>
      <c r="BC18" s="17"/>
      <c r="BD18" s="28"/>
      <c r="BE18" s="32"/>
    </row>
    <row r="19" spans="1:64" ht="18" customHeight="1" thickBot="1" x14ac:dyDescent="0.25">
      <c r="A19" s="9">
        <v>43342.411886574075</v>
      </c>
      <c r="B19" s="10" t="s">
        <v>90</v>
      </c>
      <c r="C19" s="15">
        <v>59</v>
      </c>
      <c r="D19" s="10" t="s">
        <v>54</v>
      </c>
      <c r="E19" s="10" t="s">
        <v>54</v>
      </c>
      <c r="F19" s="10" t="s">
        <v>55</v>
      </c>
      <c r="G19" s="10" t="s">
        <v>55</v>
      </c>
      <c r="H19" s="10" t="s">
        <v>55</v>
      </c>
      <c r="I19" s="10" t="s">
        <v>55</v>
      </c>
      <c r="J19" s="10" t="s">
        <v>54</v>
      </c>
      <c r="K19" s="10" t="s">
        <v>56</v>
      </c>
      <c r="L19" s="10" t="s">
        <v>55</v>
      </c>
      <c r="M19" s="10" t="s">
        <v>56</v>
      </c>
      <c r="N19" s="10" t="s">
        <v>54</v>
      </c>
      <c r="O19" s="10" t="s">
        <v>54</v>
      </c>
      <c r="P19" s="10" t="s">
        <v>54</v>
      </c>
      <c r="Q19" s="10" t="s">
        <v>54</v>
      </c>
      <c r="R19" s="10" t="s">
        <v>54</v>
      </c>
      <c r="S19" s="10" t="s">
        <v>61</v>
      </c>
      <c r="T19" s="10" t="s">
        <v>58</v>
      </c>
      <c r="U19" s="10" t="s">
        <v>58</v>
      </c>
      <c r="V19" s="10" t="s">
        <v>60</v>
      </c>
      <c r="W19" s="10" t="s">
        <v>75</v>
      </c>
      <c r="X19" s="10" t="s">
        <v>58</v>
      </c>
      <c r="Y19" s="10" t="s">
        <v>58</v>
      </c>
      <c r="Z19" s="10" t="s">
        <v>61</v>
      </c>
      <c r="AA19" s="10" t="s">
        <v>62</v>
      </c>
      <c r="AB19" s="10" t="s">
        <v>75</v>
      </c>
      <c r="AC19" s="10" t="s">
        <v>75</v>
      </c>
      <c r="AD19" s="10" t="s">
        <v>59</v>
      </c>
      <c r="AE19" s="10" t="s">
        <v>58</v>
      </c>
      <c r="AF19" s="10" t="s">
        <v>58</v>
      </c>
      <c r="AG19" s="10" t="s">
        <v>58</v>
      </c>
      <c r="AH19" s="10" t="s">
        <v>58</v>
      </c>
      <c r="AI19" s="10" t="s">
        <v>59</v>
      </c>
      <c r="AJ19" s="10" t="s">
        <v>59</v>
      </c>
      <c r="AK19" s="10" t="s">
        <v>60</v>
      </c>
      <c r="AL19" s="10" t="s">
        <v>58</v>
      </c>
      <c r="AM19" s="10" t="s">
        <v>59</v>
      </c>
      <c r="AN19" s="10" t="s">
        <v>61</v>
      </c>
      <c r="AO19" s="10" t="s">
        <v>151</v>
      </c>
      <c r="AP19" s="10" t="s">
        <v>64</v>
      </c>
      <c r="AQ19" s="10" t="s">
        <v>77</v>
      </c>
      <c r="AR19" s="10" t="s">
        <v>66</v>
      </c>
      <c r="AS19" s="10" t="s">
        <v>82</v>
      </c>
      <c r="AT19" s="12">
        <v>43287</v>
      </c>
      <c r="AU19" s="10" t="s">
        <v>96</v>
      </c>
      <c r="AV19" s="10" t="s">
        <v>102</v>
      </c>
      <c r="AW19" s="10" t="s">
        <v>121</v>
      </c>
      <c r="AX19" s="10" t="s">
        <v>82</v>
      </c>
      <c r="AY19" s="10" t="s">
        <v>66</v>
      </c>
      <c r="AZ19" s="10" t="s">
        <v>152</v>
      </c>
      <c r="BA19" s="13" t="s">
        <v>153</v>
      </c>
      <c r="BB19" s="10"/>
      <c r="BC19" s="17"/>
      <c r="BD19" s="28"/>
      <c r="BE19" s="32"/>
    </row>
    <row r="20" spans="1:64" ht="18" customHeight="1" thickBot="1" x14ac:dyDescent="0.25">
      <c r="A20" s="9">
        <v>43342.438923611109</v>
      </c>
      <c r="B20" s="10" t="s">
        <v>154</v>
      </c>
      <c r="C20" s="11">
        <v>61</v>
      </c>
      <c r="D20" s="10" t="s">
        <v>55</v>
      </c>
      <c r="E20" s="10" t="s">
        <v>55</v>
      </c>
      <c r="F20" s="10" t="s">
        <v>56</v>
      </c>
      <c r="G20" s="10" t="s">
        <v>54</v>
      </c>
      <c r="H20" s="10" t="s">
        <v>55</v>
      </c>
      <c r="I20" s="10" t="s">
        <v>54</v>
      </c>
      <c r="J20" s="10" t="s">
        <v>54</v>
      </c>
      <c r="K20" s="10" t="s">
        <v>55</v>
      </c>
      <c r="L20" s="10" t="s">
        <v>55</v>
      </c>
      <c r="M20" s="10" t="s">
        <v>55</v>
      </c>
      <c r="N20" s="10" t="s">
        <v>55</v>
      </c>
      <c r="O20" s="10" t="s">
        <v>54</v>
      </c>
      <c r="P20" s="10" t="s">
        <v>54</v>
      </c>
      <c r="Q20" s="10" t="s">
        <v>55</v>
      </c>
      <c r="R20" s="10" t="s">
        <v>56</v>
      </c>
      <c r="S20" s="10" t="s">
        <v>61</v>
      </c>
      <c r="T20" s="10" t="s">
        <v>61</v>
      </c>
      <c r="U20" s="10" t="s">
        <v>58</v>
      </c>
      <c r="V20" s="10" t="s">
        <v>60</v>
      </c>
      <c r="W20" s="10" t="s">
        <v>61</v>
      </c>
      <c r="X20" s="10" t="s">
        <v>61</v>
      </c>
      <c r="Y20" s="10" t="s">
        <v>60</v>
      </c>
      <c r="Z20" s="10" t="s">
        <v>61</v>
      </c>
      <c r="AA20" s="10" t="s">
        <v>60</v>
      </c>
      <c r="AB20" s="10" t="s">
        <v>75</v>
      </c>
      <c r="AC20" s="10" t="s">
        <v>61</v>
      </c>
      <c r="AD20" s="10" t="s">
        <v>60</v>
      </c>
      <c r="AE20" s="10" t="s">
        <v>75</v>
      </c>
      <c r="AF20" s="10" t="s">
        <v>58</v>
      </c>
      <c r="AG20" s="10" t="s">
        <v>61</v>
      </c>
      <c r="AH20" s="10" t="s">
        <v>61</v>
      </c>
      <c r="AI20" s="10" t="s">
        <v>62</v>
      </c>
      <c r="AJ20" s="10" t="s">
        <v>62</v>
      </c>
      <c r="AK20" s="10" t="s">
        <v>60</v>
      </c>
      <c r="AL20" s="10" t="s">
        <v>61</v>
      </c>
      <c r="AM20" s="10" t="s">
        <v>62</v>
      </c>
      <c r="AN20" s="10" t="s">
        <v>61</v>
      </c>
      <c r="AO20" s="10" t="s">
        <v>155</v>
      </c>
      <c r="AP20" s="10" t="s">
        <v>64</v>
      </c>
      <c r="AQ20" s="10" t="s">
        <v>77</v>
      </c>
      <c r="AR20" s="10" t="s">
        <v>56</v>
      </c>
      <c r="AS20" s="10" t="s">
        <v>156</v>
      </c>
      <c r="AT20" s="12">
        <v>43287</v>
      </c>
      <c r="AU20" s="10" t="s">
        <v>96</v>
      </c>
      <c r="AV20" s="10" t="s">
        <v>69</v>
      </c>
      <c r="AW20" s="10" t="s">
        <v>157</v>
      </c>
      <c r="AX20" s="10" t="s">
        <v>82</v>
      </c>
      <c r="AY20" s="10" t="s">
        <v>66</v>
      </c>
      <c r="AZ20" s="10" t="s">
        <v>158</v>
      </c>
      <c r="BA20" s="10" t="s">
        <v>159</v>
      </c>
      <c r="BB20" s="10"/>
      <c r="BC20" s="17"/>
      <c r="BD20" s="28"/>
      <c r="BE20" s="32"/>
    </row>
    <row r="21" spans="1:64" ht="18" customHeight="1" thickBot="1" x14ac:dyDescent="0.25">
      <c r="A21" s="9">
        <v>43342.451122685183</v>
      </c>
      <c r="B21" s="10" t="s">
        <v>166</v>
      </c>
      <c r="C21" s="11">
        <v>26</v>
      </c>
      <c r="D21" s="10" t="s">
        <v>54</v>
      </c>
      <c r="E21" s="10" t="s">
        <v>55</v>
      </c>
      <c r="F21" s="10" t="s">
        <v>55</v>
      </c>
      <c r="G21" s="10" t="s">
        <v>55</v>
      </c>
      <c r="H21" s="10" t="s">
        <v>54</v>
      </c>
      <c r="I21" s="10" t="s">
        <v>54</v>
      </c>
      <c r="J21" s="10" t="s">
        <v>56</v>
      </c>
      <c r="K21" s="10" t="s">
        <v>54</v>
      </c>
      <c r="L21" s="10" t="s">
        <v>54</v>
      </c>
      <c r="M21" s="10" t="s">
        <v>56</v>
      </c>
      <c r="N21" s="10" t="s">
        <v>55</v>
      </c>
      <c r="O21" s="10" t="s">
        <v>55</v>
      </c>
      <c r="P21" s="10" t="s">
        <v>54</v>
      </c>
      <c r="Q21" s="10" t="s">
        <v>55</v>
      </c>
      <c r="R21" s="10" t="s">
        <v>55</v>
      </c>
      <c r="S21" s="10" t="s">
        <v>61</v>
      </c>
      <c r="T21" s="10" t="s">
        <v>58</v>
      </c>
      <c r="U21" s="10" t="s">
        <v>58</v>
      </c>
      <c r="V21" s="10" t="s">
        <v>58</v>
      </c>
      <c r="W21" s="10" t="s">
        <v>61</v>
      </c>
      <c r="X21" s="10" t="s">
        <v>58</v>
      </c>
      <c r="Y21" s="10" t="s">
        <v>58</v>
      </c>
      <c r="Z21" s="10" t="s">
        <v>61</v>
      </c>
      <c r="AA21" s="10" t="s">
        <v>62</v>
      </c>
      <c r="AB21" s="10" t="s">
        <v>75</v>
      </c>
      <c r="AC21" s="10" t="s">
        <v>75</v>
      </c>
      <c r="AD21" s="10" t="s">
        <v>62</v>
      </c>
      <c r="AE21" s="10" t="s">
        <v>75</v>
      </c>
      <c r="AF21" s="10" t="s">
        <v>58</v>
      </c>
      <c r="AG21" s="10" t="s">
        <v>58</v>
      </c>
      <c r="AH21" s="10" t="s">
        <v>59</v>
      </c>
      <c r="AI21" s="10" t="s">
        <v>60</v>
      </c>
      <c r="AJ21" s="10" t="s">
        <v>59</v>
      </c>
      <c r="AK21" s="10" t="s">
        <v>60</v>
      </c>
      <c r="AL21" s="10" t="s">
        <v>61</v>
      </c>
      <c r="AM21" s="10" t="s">
        <v>58</v>
      </c>
      <c r="AN21" s="10" t="s">
        <v>75</v>
      </c>
      <c r="AO21" s="10" t="s">
        <v>167</v>
      </c>
      <c r="AP21" s="10" t="s">
        <v>64</v>
      </c>
      <c r="AQ21" s="10" t="s">
        <v>77</v>
      </c>
      <c r="AR21" s="10" t="s">
        <v>66</v>
      </c>
      <c r="AS21" s="10" t="s">
        <v>82</v>
      </c>
      <c r="AT21" s="12">
        <v>43319</v>
      </c>
      <c r="AU21" s="10" t="s">
        <v>135</v>
      </c>
      <c r="AV21" s="10" t="s">
        <v>136</v>
      </c>
      <c r="AW21" s="10" t="s">
        <v>168</v>
      </c>
      <c r="AX21" s="10" t="s">
        <v>82</v>
      </c>
      <c r="AY21" s="10" t="s">
        <v>141</v>
      </c>
      <c r="AZ21" s="13" t="s">
        <v>169</v>
      </c>
      <c r="BA21" s="10"/>
      <c r="BB21" s="10"/>
      <c r="BC21" s="10"/>
      <c r="BD21" s="29"/>
      <c r="BE21" s="33"/>
      <c r="BF21" s="36"/>
      <c r="BG21" s="10"/>
    </row>
    <row r="22" spans="1:64" ht="18" customHeight="1" thickBot="1" x14ac:dyDescent="0.25">
      <c r="A22" s="9">
        <v>43342.45616898148</v>
      </c>
      <c r="B22" s="10" t="s">
        <v>170</v>
      </c>
      <c r="C22" s="11">
        <v>50</v>
      </c>
      <c r="D22" s="10" t="s">
        <v>54</v>
      </c>
      <c r="E22" s="10" t="s">
        <v>54</v>
      </c>
      <c r="F22" s="10" t="s">
        <v>54</v>
      </c>
      <c r="G22" s="10" t="s">
        <v>54</v>
      </c>
      <c r="H22" s="10" t="s">
        <v>54</v>
      </c>
      <c r="I22" s="10" t="s">
        <v>54</v>
      </c>
      <c r="J22" s="10" t="s">
        <v>54</v>
      </c>
      <c r="K22" s="10" t="s">
        <v>54</v>
      </c>
      <c r="L22" s="10" t="s">
        <v>54</v>
      </c>
      <c r="M22" s="10" t="s">
        <v>55</v>
      </c>
      <c r="N22" s="10" t="s">
        <v>55</v>
      </c>
      <c r="O22" s="10" t="s">
        <v>55</v>
      </c>
      <c r="P22" s="10" t="s">
        <v>54</v>
      </c>
      <c r="Q22" s="10" t="s">
        <v>54</v>
      </c>
      <c r="R22" s="10" t="s">
        <v>54</v>
      </c>
      <c r="S22" s="10" t="s">
        <v>75</v>
      </c>
      <c r="T22" s="10" t="s">
        <v>61</v>
      </c>
      <c r="U22" s="10" t="s">
        <v>75</v>
      </c>
      <c r="V22" s="10" t="s">
        <v>60</v>
      </c>
      <c r="W22" s="10" t="s">
        <v>75</v>
      </c>
      <c r="X22" s="10" t="s">
        <v>61</v>
      </c>
      <c r="Y22" s="10" t="s">
        <v>60</v>
      </c>
      <c r="Z22" s="10" t="s">
        <v>75</v>
      </c>
      <c r="AA22" s="10" t="s">
        <v>62</v>
      </c>
      <c r="AB22" s="10" t="s">
        <v>75</v>
      </c>
      <c r="AC22" s="10" t="s">
        <v>75</v>
      </c>
      <c r="AD22" s="10" t="s">
        <v>60</v>
      </c>
      <c r="AE22" s="10" t="s">
        <v>75</v>
      </c>
      <c r="AF22" s="10" t="s">
        <v>59</v>
      </c>
      <c r="AG22" s="10" t="s">
        <v>58</v>
      </c>
      <c r="AH22" s="10" t="s">
        <v>58</v>
      </c>
      <c r="AI22" s="10" t="s">
        <v>59</v>
      </c>
      <c r="AJ22" s="10" t="s">
        <v>58</v>
      </c>
      <c r="AK22" s="10" t="s">
        <v>59</v>
      </c>
      <c r="AL22" s="10" t="s">
        <v>75</v>
      </c>
      <c r="AM22" s="10" t="s">
        <v>59</v>
      </c>
      <c r="AN22" s="10" t="s">
        <v>61</v>
      </c>
      <c r="AO22" s="10" t="s">
        <v>171</v>
      </c>
      <c r="AP22" s="10" t="s">
        <v>64</v>
      </c>
      <c r="AQ22" s="10" t="s">
        <v>59</v>
      </c>
      <c r="AR22" s="10" t="s">
        <v>66</v>
      </c>
      <c r="AS22" s="10" t="s">
        <v>66</v>
      </c>
      <c r="AT22" s="12">
        <v>43319</v>
      </c>
      <c r="AU22" s="10" t="s">
        <v>79</v>
      </c>
      <c r="AV22" s="10" t="s">
        <v>172</v>
      </c>
      <c r="AW22" s="10" t="s">
        <v>173</v>
      </c>
      <c r="AX22" s="10" t="s">
        <v>71</v>
      </c>
      <c r="AY22" s="10" t="s">
        <v>141</v>
      </c>
      <c r="AZ22" s="10" t="s">
        <v>174</v>
      </c>
      <c r="BA22" s="13" t="s">
        <v>175</v>
      </c>
      <c r="BB22" s="10"/>
      <c r="BC22" s="10"/>
      <c r="BD22" s="29"/>
      <c r="BE22" s="33"/>
      <c r="BF22" s="36"/>
      <c r="BG22" s="10"/>
    </row>
    <row r="23" spans="1:64" ht="18" customHeight="1" thickBot="1" x14ac:dyDescent="0.25">
      <c r="A23" s="9">
        <v>43342.491597222222</v>
      </c>
      <c r="B23" s="10" t="s">
        <v>176</v>
      </c>
      <c r="C23" s="11">
        <v>56</v>
      </c>
      <c r="D23" s="10" t="s">
        <v>54</v>
      </c>
      <c r="E23" s="10" t="s">
        <v>54</v>
      </c>
      <c r="F23" s="10" t="s">
        <v>54</v>
      </c>
      <c r="G23" s="10" t="s">
        <v>55</v>
      </c>
      <c r="H23" s="10" t="s">
        <v>56</v>
      </c>
      <c r="I23" s="10" t="s">
        <v>55</v>
      </c>
      <c r="J23" s="10" t="s">
        <v>56</v>
      </c>
      <c r="K23" s="10" t="s">
        <v>56</v>
      </c>
      <c r="L23" s="10" t="s">
        <v>55</v>
      </c>
      <c r="M23" s="10" t="s">
        <v>55</v>
      </c>
      <c r="N23" s="10" t="s">
        <v>56</v>
      </c>
      <c r="O23" s="10" t="s">
        <v>54</v>
      </c>
      <c r="P23" s="10" t="s">
        <v>54</v>
      </c>
      <c r="Q23" s="10" t="s">
        <v>55</v>
      </c>
      <c r="R23" s="10" t="s">
        <v>177</v>
      </c>
      <c r="S23" s="10" t="s">
        <v>61</v>
      </c>
      <c r="T23" s="10" t="s">
        <v>58</v>
      </c>
      <c r="U23" s="10" t="s">
        <v>61</v>
      </c>
      <c r="V23" s="10" t="s">
        <v>59</v>
      </c>
      <c r="W23" s="10" t="s">
        <v>75</v>
      </c>
      <c r="X23" s="10" t="s">
        <v>58</v>
      </c>
      <c r="Y23" s="10" t="s">
        <v>59</v>
      </c>
      <c r="Z23" s="10" t="s">
        <v>61</v>
      </c>
      <c r="AA23" s="10" t="s">
        <v>62</v>
      </c>
      <c r="AB23" s="10" t="s">
        <v>75</v>
      </c>
      <c r="AC23" s="10" t="s">
        <v>75</v>
      </c>
      <c r="AD23" s="10" t="s">
        <v>60</v>
      </c>
      <c r="AE23" s="10" t="s">
        <v>75</v>
      </c>
      <c r="AF23" s="10" t="s">
        <v>75</v>
      </c>
      <c r="AG23" s="10" t="s">
        <v>61</v>
      </c>
      <c r="AH23" s="10" t="s">
        <v>61</v>
      </c>
      <c r="AI23" s="10" t="s">
        <v>60</v>
      </c>
      <c r="AJ23" s="10" t="s">
        <v>62</v>
      </c>
      <c r="AK23" s="10" t="s">
        <v>60</v>
      </c>
      <c r="AL23" s="10" t="s">
        <v>75</v>
      </c>
      <c r="AM23" s="10" t="s">
        <v>60</v>
      </c>
      <c r="AN23" s="10" t="s">
        <v>75</v>
      </c>
      <c r="AO23" s="10" t="s">
        <v>178</v>
      </c>
      <c r="AP23" s="10" t="s">
        <v>64</v>
      </c>
      <c r="AQ23" s="10" t="s">
        <v>77</v>
      </c>
      <c r="AR23" s="10" t="s">
        <v>66</v>
      </c>
      <c r="AS23" s="10" t="s">
        <v>66</v>
      </c>
      <c r="AT23" s="12">
        <v>43287</v>
      </c>
      <c r="AU23" s="10" t="s">
        <v>86</v>
      </c>
      <c r="AV23" s="10" t="s">
        <v>102</v>
      </c>
      <c r="AW23" s="10" t="s">
        <v>179</v>
      </c>
      <c r="AX23" s="10" t="s">
        <v>82</v>
      </c>
      <c r="AY23" s="10" t="s">
        <v>82</v>
      </c>
      <c r="AZ23" s="10"/>
      <c r="BA23" s="10" t="s">
        <v>180</v>
      </c>
      <c r="BB23" s="10"/>
      <c r="BC23" s="10"/>
      <c r="BD23" s="10"/>
      <c r="BE23" s="10"/>
      <c r="BF23" s="10"/>
      <c r="BG23" s="10"/>
    </row>
    <row r="24" spans="1:64" ht="18" customHeight="1" thickBot="1" x14ac:dyDescent="0.25">
      <c r="A24" s="9">
        <v>43342.516527777778</v>
      </c>
      <c r="B24" s="10" t="s">
        <v>181</v>
      </c>
      <c r="C24" s="10" t="s">
        <v>182</v>
      </c>
      <c r="D24" s="10" t="s">
        <v>55</v>
      </c>
      <c r="E24" s="10" t="s">
        <v>54</v>
      </c>
      <c r="F24" s="10" t="s">
        <v>56</v>
      </c>
      <c r="G24" s="10" t="s">
        <v>54</v>
      </c>
      <c r="H24" s="10" t="s">
        <v>55</v>
      </c>
      <c r="I24" s="10" t="s">
        <v>54</v>
      </c>
      <c r="J24" s="10" t="s">
        <v>55</v>
      </c>
      <c r="K24" s="10" t="s">
        <v>55</v>
      </c>
      <c r="L24" s="10" t="s">
        <v>54</v>
      </c>
      <c r="M24" s="10" t="s">
        <v>54</v>
      </c>
      <c r="N24" s="10" t="s">
        <v>54</v>
      </c>
      <c r="O24" s="10" t="s">
        <v>54</v>
      </c>
      <c r="P24" s="10" t="s">
        <v>54</v>
      </c>
      <c r="Q24" s="10" t="s">
        <v>56</v>
      </c>
      <c r="R24" s="10" t="s">
        <v>55</v>
      </c>
      <c r="S24" s="10" t="s">
        <v>58</v>
      </c>
      <c r="T24" s="10" t="s">
        <v>61</v>
      </c>
      <c r="U24" s="10" t="s">
        <v>61</v>
      </c>
      <c r="V24" s="10" t="s">
        <v>59</v>
      </c>
      <c r="W24" s="10" t="s">
        <v>61</v>
      </c>
      <c r="X24" s="10" t="s">
        <v>58</v>
      </c>
      <c r="Y24" s="10" t="s">
        <v>58</v>
      </c>
      <c r="Z24" s="10" t="s">
        <v>75</v>
      </c>
      <c r="AA24" s="10" t="s">
        <v>62</v>
      </c>
      <c r="AB24" s="10" t="s">
        <v>58</v>
      </c>
      <c r="AC24" s="10" t="s">
        <v>75</v>
      </c>
      <c r="AD24" s="10" t="s">
        <v>59</v>
      </c>
      <c r="AE24" s="10" t="s">
        <v>75</v>
      </c>
      <c r="AF24" s="10" t="s">
        <v>58</v>
      </c>
      <c r="AG24" s="10" t="s">
        <v>61</v>
      </c>
      <c r="AH24" s="10" t="s">
        <v>61</v>
      </c>
      <c r="AI24" s="10" t="s">
        <v>58</v>
      </c>
      <c r="AJ24" s="10" t="s">
        <v>62</v>
      </c>
      <c r="AK24" s="10" t="s">
        <v>62</v>
      </c>
      <c r="AL24" s="10" t="s">
        <v>75</v>
      </c>
      <c r="AM24" s="10" t="s">
        <v>59</v>
      </c>
      <c r="AN24" s="10" t="s">
        <v>61</v>
      </c>
      <c r="AO24" s="10" t="s">
        <v>183</v>
      </c>
      <c r="AP24" s="10" t="s">
        <v>64</v>
      </c>
      <c r="AQ24" s="10" t="s">
        <v>77</v>
      </c>
      <c r="AR24" s="10" t="s">
        <v>66</v>
      </c>
      <c r="AS24" s="10" t="s">
        <v>66</v>
      </c>
      <c r="AT24" s="12">
        <v>43319</v>
      </c>
      <c r="AU24" s="10" t="s">
        <v>96</v>
      </c>
      <c r="AV24" s="10" t="s">
        <v>102</v>
      </c>
      <c r="AW24" s="10" t="s">
        <v>108</v>
      </c>
      <c r="AX24" s="10" t="s">
        <v>82</v>
      </c>
      <c r="AY24" s="10" t="s">
        <v>66</v>
      </c>
      <c r="AZ24" s="10"/>
      <c r="BA24" s="13" t="s">
        <v>184</v>
      </c>
      <c r="BB24" s="10"/>
      <c r="BC24" s="10"/>
      <c r="BD24" s="10"/>
      <c r="BE24" s="10"/>
      <c r="BF24" s="10"/>
      <c r="BG24" s="10"/>
    </row>
    <row r="25" spans="1:64" ht="18" customHeight="1" thickBot="1" x14ac:dyDescent="0.25">
      <c r="A25" s="9">
        <v>43342.522939814815</v>
      </c>
      <c r="B25" s="10" t="s">
        <v>185</v>
      </c>
      <c r="C25" s="11">
        <v>55</v>
      </c>
      <c r="D25" s="10" t="s">
        <v>55</v>
      </c>
      <c r="E25" s="10" t="s">
        <v>56</v>
      </c>
      <c r="F25" s="10" t="s">
        <v>57</v>
      </c>
      <c r="G25" s="10" t="s">
        <v>55</v>
      </c>
      <c r="H25" s="10" t="s">
        <v>54</v>
      </c>
      <c r="I25" s="10" t="s">
        <v>54</v>
      </c>
      <c r="J25" s="10" t="s">
        <v>55</v>
      </c>
      <c r="K25" s="10" t="s">
        <v>56</v>
      </c>
      <c r="L25" s="10" t="s">
        <v>56</v>
      </c>
      <c r="M25" s="10" t="s">
        <v>57</v>
      </c>
      <c r="N25" s="10" t="s">
        <v>54</v>
      </c>
      <c r="O25" s="10" t="s">
        <v>54</v>
      </c>
      <c r="P25" s="10" t="s">
        <v>55</v>
      </c>
      <c r="Q25" s="10" t="s">
        <v>56</v>
      </c>
      <c r="R25" s="10" t="s">
        <v>57</v>
      </c>
      <c r="S25" s="10" t="s">
        <v>61</v>
      </c>
      <c r="T25" s="10" t="s">
        <v>59</v>
      </c>
      <c r="U25" s="10" t="s">
        <v>61</v>
      </c>
      <c r="V25" s="10" t="s">
        <v>59</v>
      </c>
      <c r="W25" s="10" t="s">
        <v>75</v>
      </c>
      <c r="X25" s="10" t="s">
        <v>60</v>
      </c>
      <c r="Y25" s="10" t="s">
        <v>58</v>
      </c>
      <c r="Z25" s="10" t="s">
        <v>61</v>
      </c>
      <c r="AA25" s="10" t="s">
        <v>62</v>
      </c>
      <c r="AB25" s="10" t="s">
        <v>75</v>
      </c>
      <c r="AC25" s="10" t="s">
        <v>75</v>
      </c>
      <c r="AD25" s="10" t="s">
        <v>59</v>
      </c>
      <c r="AE25" s="10" t="s">
        <v>75</v>
      </c>
      <c r="AF25" s="10" t="s">
        <v>59</v>
      </c>
      <c r="AG25" s="10" t="s">
        <v>61</v>
      </c>
      <c r="AH25" s="10" t="s">
        <v>58</v>
      </c>
      <c r="AI25" s="10" t="s">
        <v>58</v>
      </c>
      <c r="AJ25" s="10" t="s">
        <v>59</v>
      </c>
      <c r="AK25" s="10" t="s">
        <v>60</v>
      </c>
      <c r="AL25" s="10" t="s">
        <v>75</v>
      </c>
      <c r="AM25" s="10" t="s">
        <v>58</v>
      </c>
      <c r="AN25" s="10" t="s">
        <v>61</v>
      </c>
      <c r="AO25" s="10" t="s">
        <v>186</v>
      </c>
      <c r="AP25" s="10" t="s">
        <v>64</v>
      </c>
      <c r="AQ25" s="10" t="s">
        <v>77</v>
      </c>
      <c r="AR25" s="10" t="s">
        <v>66</v>
      </c>
      <c r="AS25" s="10" t="s">
        <v>66</v>
      </c>
      <c r="AT25" s="12">
        <v>43319</v>
      </c>
      <c r="AU25" s="10" t="s">
        <v>135</v>
      </c>
      <c r="AV25" s="10" t="s">
        <v>80</v>
      </c>
      <c r="AW25" s="10" t="s">
        <v>187</v>
      </c>
      <c r="AX25" s="10" t="s">
        <v>82</v>
      </c>
      <c r="AY25" s="10" t="s">
        <v>66</v>
      </c>
      <c r="AZ25" s="10"/>
      <c r="BA25" s="13" t="s">
        <v>188</v>
      </c>
      <c r="BB25" s="10"/>
      <c r="BC25" s="10"/>
      <c r="BD25" s="10"/>
      <c r="BE25" s="10"/>
      <c r="BF25" s="10"/>
      <c r="BG25" s="10"/>
    </row>
    <row r="26" spans="1:64" ht="18" customHeight="1" thickBot="1" x14ac:dyDescent="0.25">
      <c r="A26" s="9">
        <v>43342.529085648152</v>
      </c>
      <c r="B26" s="10" t="s">
        <v>189</v>
      </c>
      <c r="C26" s="10" t="s">
        <v>190</v>
      </c>
      <c r="D26" s="10" t="s">
        <v>54</v>
      </c>
      <c r="E26" s="10" t="s">
        <v>54</v>
      </c>
      <c r="F26" s="10" t="s">
        <v>55</v>
      </c>
      <c r="G26" s="10" t="s">
        <v>55</v>
      </c>
      <c r="H26" s="10" t="s">
        <v>55</v>
      </c>
      <c r="I26" s="10" t="s">
        <v>55</v>
      </c>
      <c r="J26" s="10" t="s">
        <v>55</v>
      </c>
      <c r="K26" s="10" t="s">
        <v>56</v>
      </c>
      <c r="L26" s="10" t="s">
        <v>54</v>
      </c>
      <c r="M26" s="10" t="s">
        <v>55</v>
      </c>
      <c r="N26" s="10" t="s">
        <v>54</v>
      </c>
      <c r="O26" s="10" t="s">
        <v>55</v>
      </c>
      <c r="P26" s="10" t="s">
        <v>54</v>
      </c>
      <c r="Q26" s="10" t="s">
        <v>56</v>
      </c>
      <c r="R26" s="10" t="s">
        <v>55</v>
      </c>
      <c r="S26" s="10" t="s">
        <v>59</v>
      </c>
      <c r="T26" s="10" t="s">
        <v>59</v>
      </c>
      <c r="U26" s="10" t="s">
        <v>58</v>
      </c>
      <c r="V26" s="10" t="s">
        <v>60</v>
      </c>
      <c r="W26" s="10" t="s">
        <v>75</v>
      </c>
      <c r="X26" s="10" t="s">
        <v>59</v>
      </c>
      <c r="Y26" s="10" t="s">
        <v>59</v>
      </c>
      <c r="Z26" s="10" t="s">
        <v>58</v>
      </c>
      <c r="AA26" s="10" t="s">
        <v>62</v>
      </c>
      <c r="AB26" s="10" t="s">
        <v>61</v>
      </c>
      <c r="AC26" s="10" t="s">
        <v>75</v>
      </c>
      <c r="AD26" s="10" t="s">
        <v>62</v>
      </c>
      <c r="AE26" s="10" t="s">
        <v>61</v>
      </c>
      <c r="AF26" s="10" t="s">
        <v>60</v>
      </c>
      <c r="AG26" s="10" t="s">
        <v>75</v>
      </c>
      <c r="AH26" s="10" t="s">
        <v>58</v>
      </c>
      <c r="AI26" s="10" t="s">
        <v>59</v>
      </c>
      <c r="AJ26" s="10" t="s">
        <v>59</v>
      </c>
      <c r="AK26" s="10" t="s">
        <v>59</v>
      </c>
      <c r="AL26" s="10" t="s">
        <v>75</v>
      </c>
      <c r="AM26" s="10" t="s">
        <v>59</v>
      </c>
      <c r="AN26" s="10" t="s">
        <v>58</v>
      </c>
      <c r="AO26" s="10" t="s">
        <v>191</v>
      </c>
      <c r="AP26" s="10" t="s">
        <v>64</v>
      </c>
      <c r="AQ26" s="10" t="s">
        <v>77</v>
      </c>
      <c r="AR26" s="10" t="s">
        <v>66</v>
      </c>
      <c r="AS26" s="10" t="s">
        <v>66</v>
      </c>
      <c r="AT26" s="12">
        <v>43224</v>
      </c>
      <c r="AU26" s="10" t="s">
        <v>96</v>
      </c>
      <c r="AV26" s="10" t="s">
        <v>69</v>
      </c>
      <c r="AW26" s="10" t="s">
        <v>192</v>
      </c>
      <c r="AX26" s="10" t="s">
        <v>71</v>
      </c>
      <c r="AY26" s="10" t="s">
        <v>66</v>
      </c>
      <c r="AZ26" s="10" t="s">
        <v>193</v>
      </c>
      <c r="BA26" s="13" t="s">
        <v>194</v>
      </c>
      <c r="BB26" s="10"/>
      <c r="BC26" s="10"/>
      <c r="BD26" s="10"/>
      <c r="BE26" s="10"/>
      <c r="BF26" s="10"/>
      <c r="BG26" s="10"/>
    </row>
    <row r="27" spans="1:64" ht="18" customHeight="1" thickBot="1" x14ac:dyDescent="0.25">
      <c r="A27" s="9">
        <v>43342.547673611109</v>
      </c>
      <c r="B27" s="10" t="s">
        <v>195</v>
      </c>
      <c r="C27" s="10" t="s">
        <v>196</v>
      </c>
      <c r="D27" s="10" t="s">
        <v>55</v>
      </c>
      <c r="E27" s="10" t="s">
        <v>56</v>
      </c>
      <c r="F27" s="10" t="s">
        <v>55</v>
      </c>
      <c r="G27" s="10" t="s">
        <v>54</v>
      </c>
      <c r="H27" s="10" t="s">
        <v>54</v>
      </c>
      <c r="I27" s="10" t="s">
        <v>54</v>
      </c>
      <c r="J27" s="10" t="s">
        <v>54</v>
      </c>
      <c r="K27" s="10" t="s">
        <v>56</v>
      </c>
      <c r="L27" s="10" t="s">
        <v>55</v>
      </c>
      <c r="M27" s="10" t="s">
        <v>56</v>
      </c>
      <c r="N27" s="10" t="s">
        <v>55</v>
      </c>
      <c r="O27" s="10" t="s">
        <v>55</v>
      </c>
      <c r="P27" s="10" t="s">
        <v>54</v>
      </c>
      <c r="Q27" s="10" t="s">
        <v>54</v>
      </c>
      <c r="R27" s="10" t="s">
        <v>56</v>
      </c>
      <c r="S27" s="10" t="s">
        <v>58</v>
      </c>
      <c r="T27" s="10" t="s">
        <v>58</v>
      </c>
      <c r="U27" s="10" t="s">
        <v>61</v>
      </c>
      <c r="V27" s="10" t="s">
        <v>60</v>
      </c>
      <c r="W27" s="10" t="s">
        <v>61</v>
      </c>
      <c r="X27" s="10" t="s">
        <v>61</v>
      </c>
      <c r="Y27" s="10" t="s">
        <v>60</v>
      </c>
      <c r="Z27" s="10" t="s">
        <v>75</v>
      </c>
      <c r="AA27" s="10" t="s">
        <v>62</v>
      </c>
      <c r="AB27" s="10" t="s">
        <v>75</v>
      </c>
      <c r="AC27" s="10" t="s">
        <v>75</v>
      </c>
      <c r="AD27" s="10" t="s">
        <v>59</v>
      </c>
      <c r="AE27" s="10" t="s">
        <v>61</v>
      </c>
      <c r="AF27" s="10" t="s">
        <v>61</v>
      </c>
      <c r="AG27" s="10" t="s">
        <v>75</v>
      </c>
      <c r="AH27" s="10" t="s">
        <v>61</v>
      </c>
      <c r="AI27" s="10" t="s">
        <v>59</v>
      </c>
      <c r="AJ27" s="10" t="s">
        <v>60</v>
      </c>
      <c r="AK27" s="10" t="s">
        <v>60</v>
      </c>
      <c r="AL27" s="10" t="s">
        <v>61</v>
      </c>
      <c r="AM27" s="10" t="s">
        <v>60</v>
      </c>
      <c r="AN27" s="10" t="s">
        <v>75</v>
      </c>
      <c r="AO27" s="10"/>
      <c r="AP27" s="10" t="s">
        <v>64</v>
      </c>
      <c r="AQ27" s="10" t="s">
        <v>77</v>
      </c>
      <c r="AR27" s="10" t="s">
        <v>66</v>
      </c>
      <c r="AS27" s="10" t="s">
        <v>82</v>
      </c>
      <c r="AT27" s="12">
        <v>43319</v>
      </c>
      <c r="AU27" s="10" t="s">
        <v>79</v>
      </c>
      <c r="AV27" s="10" t="s">
        <v>102</v>
      </c>
      <c r="AW27" s="10" t="s">
        <v>197</v>
      </c>
      <c r="AX27" s="10" t="s">
        <v>71</v>
      </c>
      <c r="AY27" s="10" t="s">
        <v>66</v>
      </c>
      <c r="AZ27" s="10"/>
      <c r="BA27" s="13" t="s">
        <v>198</v>
      </c>
      <c r="BB27" s="10"/>
      <c r="BC27" s="10"/>
      <c r="BD27" s="10"/>
      <c r="BE27" s="10"/>
      <c r="BF27" s="10"/>
      <c r="BG27" s="10"/>
    </row>
    <row r="32" spans="1:64" ht="18" customHeight="1" x14ac:dyDescent="0.2">
      <c r="A32" s="1">
        <v>43341.508152025461</v>
      </c>
      <c r="B32" s="2" t="s">
        <v>53</v>
      </c>
      <c r="C32" s="5">
        <v>40</v>
      </c>
      <c r="D32" s="5">
        <f>IF(D2="Однозначно да",5,IF(D2="Скорее да, чем нет",4,IF(D2="И да, и нет",3,IF(D2="Скорее нет",2,IF(D2="Однозначно нет",1)))))</f>
        <v>5</v>
      </c>
      <c r="E32" s="5">
        <f t="shared" ref="E32:R32" si="0">IF(E2="Однозначно да",5,IF(E2="Скорее да, чем нет",4,IF(E2="И да, и нет",3,IF(E2="Скорее нет",2,IF(E2="Однозначно нет",1)))))</f>
        <v>5</v>
      </c>
      <c r="F32" s="5">
        <f t="shared" si="0"/>
        <v>4</v>
      </c>
      <c r="G32" s="5">
        <f t="shared" si="0"/>
        <v>4</v>
      </c>
      <c r="H32" s="5">
        <f t="shared" si="0"/>
        <v>3</v>
      </c>
      <c r="I32" s="5">
        <f t="shared" si="0"/>
        <v>3</v>
      </c>
      <c r="J32" s="5">
        <f t="shared" si="0"/>
        <v>4</v>
      </c>
      <c r="K32" s="5">
        <f t="shared" si="0"/>
        <v>4</v>
      </c>
      <c r="L32" s="5">
        <f t="shared" si="0"/>
        <v>5</v>
      </c>
      <c r="M32" s="5">
        <f t="shared" si="0"/>
        <v>2</v>
      </c>
      <c r="N32" s="5">
        <f t="shared" si="0"/>
        <v>4</v>
      </c>
      <c r="O32" s="5">
        <f t="shared" si="0"/>
        <v>5</v>
      </c>
      <c r="P32" s="5">
        <f t="shared" si="0"/>
        <v>5</v>
      </c>
      <c r="Q32" s="5">
        <f>IF(Q2="Однозначно да",5,IF(Q2="Скорее да, чем нет",4,IF(Q2="И да, и нет",3,IF(Q2="Скорее нет",2,IF(Q2="Однозначно нет",1)))))</f>
        <v>5</v>
      </c>
      <c r="R32" s="5">
        <f t="shared" si="0"/>
        <v>5</v>
      </c>
      <c r="S32" s="8">
        <f>IF(S2="Никогда",1,IF(S2="Очень редко",2,IF(S2="Иногда",3,IF(S2="Часто",4,IF(S2="Очень часто",5,IF(S2="Каждый день",6))))))</f>
        <v>3</v>
      </c>
      <c r="T32" s="8">
        <f t="shared" ref="T32:AN32" si="1">IF(T2="Никогда",1,IF(T2="Очень редко",2,IF(T2="Иногда",3,IF(T2="Часто",4,IF(T2="Очень часто",5,IF(T2="Каждый день",6))))))</f>
        <v>4</v>
      </c>
      <c r="U32" s="8">
        <f t="shared" si="1"/>
        <v>5</v>
      </c>
      <c r="V32" s="8">
        <f t="shared" si="1"/>
        <v>3</v>
      </c>
      <c r="W32" s="8">
        <f t="shared" si="1"/>
        <v>5</v>
      </c>
      <c r="X32" s="8">
        <f t="shared" si="1"/>
        <v>5</v>
      </c>
      <c r="Y32" s="8">
        <f t="shared" si="1"/>
        <v>5</v>
      </c>
      <c r="Z32" s="8">
        <f t="shared" si="1"/>
        <v>3</v>
      </c>
      <c r="AA32" s="8">
        <f>IF(AA2="Никогда",1,IF(AA2="Очень редко",2,IF(AA2="Иногда",3,IF(AA2="Часто",4,IF(AA2="Очень часто",5,IF(AA2="Каждый день",6))))))</f>
        <v>3</v>
      </c>
      <c r="AB32" s="8">
        <f t="shared" si="1"/>
        <v>5</v>
      </c>
      <c r="AC32" s="8">
        <f t="shared" si="1"/>
        <v>2</v>
      </c>
      <c r="AD32" s="8">
        <f t="shared" si="1"/>
        <v>6</v>
      </c>
      <c r="AE32" s="8">
        <f t="shared" si="1"/>
        <v>5</v>
      </c>
      <c r="AF32" s="8">
        <f t="shared" si="1"/>
        <v>3</v>
      </c>
      <c r="AG32" s="8">
        <f t="shared" si="1"/>
        <v>5</v>
      </c>
      <c r="AH32" s="8">
        <f t="shared" si="1"/>
        <v>6</v>
      </c>
      <c r="AI32" s="8">
        <f>IF(AI2="Никогда",1,IF(AI2="Очень редко",2,IF(AI2="Иногда",3,IF(AI2="Часто",4,IF(AI2="Очень часто",5,IF(AI2="Каждый день",6))))))</f>
        <v>3</v>
      </c>
      <c r="AJ32" s="8">
        <f t="shared" si="1"/>
        <v>4</v>
      </c>
      <c r="AK32" s="8">
        <f t="shared" si="1"/>
        <v>4</v>
      </c>
      <c r="AL32" s="8">
        <f t="shared" si="1"/>
        <v>5</v>
      </c>
      <c r="AM32" s="8">
        <f t="shared" si="1"/>
        <v>3</v>
      </c>
      <c r="AN32" s="8">
        <f t="shared" si="1"/>
        <v>3</v>
      </c>
      <c r="AO32" s="2" t="s">
        <v>63</v>
      </c>
      <c r="AP32" s="2" t="s">
        <v>64</v>
      </c>
      <c r="AQ32" s="2" t="s">
        <v>65</v>
      </c>
      <c r="AR32" s="2" t="s">
        <v>66</v>
      </c>
      <c r="AS32" s="2" t="s">
        <v>66</v>
      </c>
      <c r="AT32" s="3" t="s">
        <v>67</v>
      </c>
      <c r="AU32" s="2" t="s">
        <v>68</v>
      </c>
      <c r="AV32" s="2" t="s">
        <v>69</v>
      </c>
      <c r="AW32" s="2" t="s">
        <v>70</v>
      </c>
      <c r="AX32" s="2" t="s">
        <v>71</v>
      </c>
      <c r="AY32" s="2" t="s">
        <v>66</v>
      </c>
      <c r="AZ32" s="2" t="s">
        <v>72</v>
      </c>
      <c r="BA32" s="2" t="s">
        <v>73</v>
      </c>
      <c r="BC32" s="16">
        <f>SUM(D32:R32)</f>
        <v>63</v>
      </c>
      <c r="BD32" s="27">
        <f>S32+T32+U32+X32+Z32+AE32+AF32+AH32+AL32</f>
        <v>39</v>
      </c>
      <c r="BE32" s="31">
        <f>W32+AB32+AC32+AF32+AN32</f>
        <v>18</v>
      </c>
      <c r="BF32" s="35">
        <f>V32+Y32+AA32+AD32+AI32+AJ32+AK32+AM32</f>
        <v>31</v>
      </c>
      <c r="BG32" s="21" t="str">
        <f>IF(BC32&gt;=55,"Вы активно реализуете свои потребности в саморазвитии",IF(BC32&lt;36,"Вы находитесь в стадии остановившегося развития","у Вас нет сложившейся системы саморазвития, ориентация на развитие сильно зависти от условий"))</f>
        <v>Вы активно реализуете свои потребности в саморазвитии</v>
      </c>
      <c r="BH32" t="str">
        <f>IF(BD32&lt;13,"минимальная",IF(BD32&gt;40,"критическая",IF((BD32&gt;13)*AND(BD32&lt;26),"средняя","высокая")))</f>
        <v>высокая</v>
      </c>
      <c r="BI32" t="str">
        <f>IF(BE32&lt;6,"минимальная",IF(BE32&gt;30,"критическая",IF((BE32&gt;7)*AND(BE32&lt;14),"средняя","высокая")))</f>
        <v>высокая</v>
      </c>
      <c r="BJ32" t="str">
        <f>IF(BF32&lt;13,"минимальная",IF(BF32&gt;37,"критическая",IF((BF32&gt;13)*AND(BF32&lt;24),"средняя","высокая")))</f>
        <v>высокая</v>
      </c>
      <c r="BK32" s="23">
        <f>SUM(S32:AN32)</f>
        <v>90</v>
      </c>
      <c r="BL32" s="25" t="str">
        <f>IF(BK32&lt;34,"минимальная",IF(BK32&gt;103,"критическая",IF((BK32&gt;34)*AND(BK32&lt;68),"средняя","высокая")))</f>
        <v>высокая</v>
      </c>
    </row>
    <row r="33" spans="1:64" ht="18" customHeight="1" x14ac:dyDescent="0.2">
      <c r="A33" s="1">
        <v>43341.510619004628</v>
      </c>
      <c r="B33" s="2" t="s">
        <v>74</v>
      </c>
      <c r="C33" s="5">
        <v>47</v>
      </c>
      <c r="D33" s="5">
        <f t="shared" ref="D33:R33" si="2">IF(D3="Однозначно да",5,IF(D3="Скорее да, чем нет",4,IF(D3="И да, и нет",3,IF(D3="Скорее нет",2,IF(D3="Однозначно нет",1)))))</f>
        <v>3</v>
      </c>
      <c r="E33" s="5">
        <f t="shared" si="2"/>
        <v>4</v>
      </c>
      <c r="F33" s="5">
        <f t="shared" si="2"/>
        <v>3</v>
      </c>
      <c r="G33" s="5">
        <f t="shared" si="2"/>
        <v>4</v>
      </c>
      <c r="H33" s="5">
        <f t="shared" si="2"/>
        <v>3</v>
      </c>
      <c r="I33" s="5">
        <f t="shared" si="2"/>
        <v>3</v>
      </c>
      <c r="J33" s="5">
        <f t="shared" si="2"/>
        <v>3</v>
      </c>
      <c r="K33" s="5">
        <f t="shared" si="2"/>
        <v>3</v>
      </c>
      <c r="L33" s="5">
        <f t="shared" si="2"/>
        <v>4</v>
      </c>
      <c r="M33" s="5">
        <f t="shared" si="2"/>
        <v>2</v>
      </c>
      <c r="N33" s="5">
        <f t="shared" si="2"/>
        <v>4</v>
      </c>
      <c r="O33" s="5">
        <f t="shared" si="2"/>
        <v>4</v>
      </c>
      <c r="P33" s="5">
        <f t="shared" si="2"/>
        <v>3</v>
      </c>
      <c r="Q33" s="5">
        <f t="shared" si="2"/>
        <v>2</v>
      </c>
      <c r="R33" s="5">
        <f t="shared" si="2"/>
        <v>2</v>
      </c>
      <c r="S33" s="8">
        <f t="shared" ref="S33:AN33" si="3">IF(S3="Никогда",1,IF(S3="Очень редко",2,IF(S3="Иногда",3,IF(S3="Часто",4,IF(S3="Очень часто",5,IF(S3="Каждый день",6))))))</f>
        <v>4</v>
      </c>
      <c r="T33" s="8">
        <f t="shared" si="3"/>
        <v>4</v>
      </c>
      <c r="U33" s="8">
        <f t="shared" si="3"/>
        <v>4</v>
      </c>
      <c r="V33" s="8">
        <f t="shared" si="3"/>
        <v>4</v>
      </c>
      <c r="W33" s="8">
        <f t="shared" si="3"/>
        <v>2</v>
      </c>
      <c r="X33" s="8">
        <f t="shared" si="3"/>
        <v>3</v>
      </c>
      <c r="Y33" s="8">
        <f t="shared" si="3"/>
        <v>4</v>
      </c>
      <c r="Z33" s="8">
        <f t="shared" si="3"/>
        <v>4</v>
      </c>
      <c r="AA33" s="8">
        <f t="shared" si="3"/>
        <v>3</v>
      </c>
      <c r="AB33" s="8">
        <f t="shared" si="3"/>
        <v>1</v>
      </c>
      <c r="AC33" s="8">
        <f t="shared" si="3"/>
        <v>2</v>
      </c>
      <c r="AD33" s="8">
        <f t="shared" si="3"/>
        <v>4</v>
      </c>
      <c r="AE33" s="8">
        <f t="shared" si="3"/>
        <v>3</v>
      </c>
      <c r="AF33" s="8">
        <f t="shared" si="3"/>
        <v>3</v>
      </c>
      <c r="AG33" s="8">
        <f t="shared" si="3"/>
        <v>1</v>
      </c>
      <c r="AH33" s="8">
        <f t="shared" si="3"/>
        <v>3</v>
      </c>
      <c r="AI33" s="8">
        <f t="shared" si="3"/>
        <v>4</v>
      </c>
      <c r="AJ33" s="8">
        <f t="shared" si="3"/>
        <v>3</v>
      </c>
      <c r="AK33" s="8">
        <f t="shared" si="3"/>
        <v>4</v>
      </c>
      <c r="AL33" s="8">
        <f t="shared" si="3"/>
        <v>2</v>
      </c>
      <c r="AM33" s="8">
        <f t="shared" si="3"/>
        <v>6</v>
      </c>
      <c r="AN33" s="8">
        <f t="shared" si="3"/>
        <v>2</v>
      </c>
      <c r="AO33" s="2" t="s">
        <v>76</v>
      </c>
      <c r="AP33" s="37" t="s">
        <v>54</v>
      </c>
      <c r="AQ33" s="2" t="s">
        <v>77</v>
      </c>
      <c r="AR33" s="2" t="s">
        <v>66</v>
      </c>
      <c r="AS33" s="2" t="s">
        <v>66</v>
      </c>
      <c r="AT33" s="3" t="s">
        <v>78</v>
      </c>
      <c r="AU33" s="2" t="s">
        <v>79</v>
      </c>
      <c r="AV33" s="2" t="s">
        <v>80</v>
      </c>
      <c r="AW33" s="2" t="s">
        <v>81</v>
      </c>
      <c r="AX33" s="2" t="s">
        <v>82</v>
      </c>
      <c r="AY33" s="2" t="s">
        <v>82</v>
      </c>
      <c r="AZ33" s="2" t="s">
        <v>83</v>
      </c>
      <c r="BA33" s="2" t="s">
        <v>84</v>
      </c>
      <c r="BC33" s="16">
        <f t="shared" ref="BC33:BC54" si="4">SUM(D33:R33)</f>
        <v>47</v>
      </c>
      <c r="BD33" s="27">
        <f t="shared" ref="BD33:BD57" si="5">S33+T33+U33+X33+Z33+AE33+AF33+AH33+AL33</f>
        <v>30</v>
      </c>
      <c r="BE33" s="31">
        <f t="shared" ref="BE33:BE57" si="6">W33+AB33+AC33+AF33+AN33</f>
        <v>10</v>
      </c>
      <c r="BF33" s="35">
        <f t="shared" ref="BF33:BF57" si="7">V33+Y33+AA33+AD33+AI33+AJ33+AK33+AM33</f>
        <v>32</v>
      </c>
      <c r="BG33" s="21" t="str">
        <f t="shared" ref="BG33:BG57" si="8">IF(BC33&gt;=55,"Вы активно реализуете свои потребности в саморазвитии",IF(BC33&lt;36,"Вы находитесь в стадии остановившегося развития","у Вас нет сложившейся системы саморазвития, ориентация на развитие сильно зависти от условий"))</f>
        <v>у Вас нет сложившейся системы саморазвития, ориентация на развитие сильно зависти от условий</v>
      </c>
      <c r="BH33" t="str">
        <f t="shared" ref="BH33:BH57" si="9">IF(BD33&lt;13,"минимальная",IF(BD33&gt;40,"критическая",IF((BD33&gt;13)*AND(BD33&lt;26),"средняя","высокая")))</f>
        <v>высокая</v>
      </c>
      <c r="BI33" t="str">
        <f t="shared" ref="BI33:BI57" si="10">IF(BE33&lt;6,"минимальная",IF(BE33&gt;30,"критическая",IF((BE33&gt;7)*AND(BE33&lt;14),"средняя","высокая")))</f>
        <v>средняя</v>
      </c>
      <c r="BJ33" t="str">
        <f t="shared" ref="BJ33:BJ47" si="11">IF(BF33&lt;13,"минимальная",IF(BF33&gt;37,"критическая",IF((BF33&gt;13)*AND(BF33&lt;24),"средняя","высокая")))</f>
        <v>высокая</v>
      </c>
      <c r="BK33" s="23">
        <f t="shared" ref="BK33:BK57" si="12">SUM(S33:AN33)</f>
        <v>70</v>
      </c>
      <c r="BL33" s="25" t="str">
        <f t="shared" ref="BL33:BL57" si="13">IF(BK33&lt;34,"минимальная",IF(BK33&gt;103,"критическая",IF((BK33&gt;34)*AND(BK33&lt;68),"средняя","высокая")))</f>
        <v>высокая</v>
      </c>
    </row>
    <row r="34" spans="1:64" ht="18" customHeight="1" x14ac:dyDescent="0.2">
      <c r="A34" s="1">
        <v>43341.528035555559</v>
      </c>
      <c r="B34" s="2">
        <v>99</v>
      </c>
      <c r="C34" s="5">
        <v>54</v>
      </c>
      <c r="D34" s="5">
        <f t="shared" ref="D34:R34" si="14">IF(D4="Однозначно да",5,IF(D4="Скорее да, чем нет",4,IF(D4="И да, и нет",3,IF(D4="Скорее нет",2,IF(D4="Однозначно нет",1)))))</f>
        <v>5</v>
      </c>
      <c r="E34" s="5">
        <f t="shared" si="14"/>
        <v>3</v>
      </c>
      <c r="F34" s="5">
        <f t="shared" si="14"/>
        <v>4</v>
      </c>
      <c r="G34" s="5">
        <f t="shared" si="14"/>
        <v>3</v>
      </c>
      <c r="H34" s="5">
        <f t="shared" si="14"/>
        <v>3</v>
      </c>
      <c r="I34" s="5">
        <f t="shared" si="14"/>
        <v>4</v>
      </c>
      <c r="J34" s="5">
        <f t="shared" si="14"/>
        <v>2</v>
      </c>
      <c r="K34" s="5">
        <f t="shared" si="14"/>
        <v>2</v>
      </c>
      <c r="L34" s="5">
        <f t="shared" si="14"/>
        <v>3</v>
      </c>
      <c r="M34" s="5">
        <f t="shared" si="14"/>
        <v>3</v>
      </c>
      <c r="N34" s="5">
        <f t="shared" si="14"/>
        <v>5</v>
      </c>
      <c r="O34" s="5">
        <f t="shared" si="14"/>
        <v>3</v>
      </c>
      <c r="P34" s="5">
        <f t="shared" si="14"/>
        <v>5</v>
      </c>
      <c r="Q34" s="5">
        <f t="shared" si="14"/>
        <v>3</v>
      </c>
      <c r="R34" s="5">
        <f t="shared" si="14"/>
        <v>2</v>
      </c>
      <c r="S34" s="8">
        <f t="shared" ref="S34:AN34" si="15">IF(S4="Никогда",1,IF(S4="Очень редко",2,IF(S4="Иногда",3,IF(S4="Часто",4,IF(S4="Очень часто",5,IF(S4="Каждый день",6))))))</f>
        <v>4</v>
      </c>
      <c r="T34" s="8">
        <f t="shared" si="15"/>
        <v>4</v>
      </c>
      <c r="U34" s="8">
        <f t="shared" si="15"/>
        <v>4</v>
      </c>
      <c r="V34" s="8">
        <f t="shared" si="15"/>
        <v>6</v>
      </c>
      <c r="W34" s="8">
        <f t="shared" si="15"/>
        <v>3</v>
      </c>
      <c r="X34" s="8">
        <f t="shared" si="15"/>
        <v>4</v>
      </c>
      <c r="Y34" s="8">
        <f t="shared" si="15"/>
        <v>4</v>
      </c>
      <c r="Z34" s="8">
        <f t="shared" si="15"/>
        <v>3</v>
      </c>
      <c r="AA34" s="8">
        <f t="shared" si="15"/>
        <v>3</v>
      </c>
      <c r="AB34" s="8">
        <f t="shared" si="15"/>
        <v>3</v>
      </c>
      <c r="AC34" s="8">
        <f t="shared" si="15"/>
        <v>2</v>
      </c>
      <c r="AD34" s="8">
        <f t="shared" si="15"/>
        <v>2</v>
      </c>
      <c r="AE34" s="8">
        <f t="shared" si="15"/>
        <v>5</v>
      </c>
      <c r="AF34" s="8">
        <f t="shared" si="15"/>
        <v>4</v>
      </c>
      <c r="AG34" s="8">
        <f t="shared" si="15"/>
        <v>3</v>
      </c>
      <c r="AH34" s="8">
        <f t="shared" si="15"/>
        <v>4</v>
      </c>
      <c r="AI34" s="8">
        <f t="shared" si="15"/>
        <v>2</v>
      </c>
      <c r="AJ34" s="8">
        <f t="shared" si="15"/>
        <v>3</v>
      </c>
      <c r="AK34" s="8">
        <f t="shared" si="15"/>
        <v>2</v>
      </c>
      <c r="AL34" s="8">
        <f t="shared" si="15"/>
        <v>4</v>
      </c>
      <c r="AM34" s="8">
        <f t="shared" si="15"/>
        <v>4</v>
      </c>
      <c r="AN34" s="8">
        <f t="shared" si="15"/>
        <v>4</v>
      </c>
      <c r="AO34" s="2" t="s">
        <v>85</v>
      </c>
      <c r="AP34" s="2" t="s">
        <v>64</v>
      </c>
      <c r="AQ34" s="2" t="s">
        <v>77</v>
      </c>
      <c r="AR34" s="2" t="s">
        <v>66</v>
      </c>
      <c r="AS34" s="2" t="s">
        <v>66</v>
      </c>
      <c r="AT34" s="3" t="s">
        <v>78</v>
      </c>
      <c r="AU34" s="2" t="s">
        <v>86</v>
      </c>
      <c r="AV34" s="2" t="s">
        <v>80</v>
      </c>
      <c r="AW34" s="2" t="s">
        <v>87</v>
      </c>
      <c r="AX34" s="2" t="s">
        <v>82</v>
      </c>
      <c r="AY34" s="2" t="s">
        <v>82</v>
      </c>
      <c r="AZ34" s="2" t="s">
        <v>88</v>
      </c>
      <c r="BA34" s="2" t="s">
        <v>89</v>
      </c>
      <c r="BC34" s="16">
        <f t="shared" si="4"/>
        <v>50</v>
      </c>
      <c r="BD34" s="27">
        <f t="shared" si="5"/>
        <v>36</v>
      </c>
      <c r="BE34" s="31">
        <f t="shared" si="6"/>
        <v>16</v>
      </c>
      <c r="BF34" s="35">
        <f t="shared" si="7"/>
        <v>26</v>
      </c>
      <c r="BG34" s="21" t="str">
        <f t="shared" si="8"/>
        <v>у Вас нет сложившейся системы саморазвития, ориентация на развитие сильно зависти от условий</v>
      </c>
      <c r="BH34" t="str">
        <f t="shared" si="9"/>
        <v>высокая</v>
      </c>
      <c r="BI34" t="str">
        <f t="shared" si="10"/>
        <v>высокая</v>
      </c>
      <c r="BJ34" t="str">
        <f t="shared" si="11"/>
        <v>высокая</v>
      </c>
      <c r="BK34" s="23">
        <f t="shared" si="12"/>
        <v>77</v>
      </c>
      <c r="BL34" s="25" t="str">
        <f t="shared" si="13"/>
        <v>высокая</v>
      </c>
    </row>
    <row r="35" spans="1:64" ht="18" customHeight="1" x14ac:dyDescent="0.2">
      <c r="A35" s="1">
        <v>43341.531377858795</v>
      </c>
      <c r="B35" s="2" t="s">
        <v>90</v>
      </c>
      <c r="C35" s="5">
        <v>49</v>
      </c>
      <c r="D35" s="5">
        <f t="shared" ref="D35:R35" si="16">IF(D5="Однозначно да",5,IF(D5="Скорее да, чем нет",4,IF(D5="И да, и нет",3,IF(D5="Скорее нет",2,IF(D5="Однозначно нет",1)))))</f>
        <v>4</v>
      </c>
      <c r="E35" s="5">
        <f t="shared" si="16"/>
        <v>4</v>
      </c>
      <c r="F35" s="5">
        <f t="shared" si="16"/>
        <v>4</v>
      </c>
      <c r="G35" s="5">
        <f t="shared" si="16"/>
        <v>4</v>
      </c>
      <c r="H35" s="5">
        <f t="shared" si="16"/>
        <v>5</v>
      </c>
      <c r="I35" s="5">
        <f t="shared" si="16"/>
        <v>4</v>
      </c>
      <c r="J35" s="5">
        <f t="shared" si="16"/>
        <v>5</v>
      </c>
      <c r="K35" s="5">
        <f t="shared" si="16"/>
        <v>5</v>
      </c>
      <c r="L35" s="5">
        <f t="shared" si="16"/>
        <v>4</v>
      </c>
      <c r="M35" s="5">
        <f t="shared" si="16"/>
        <v>4</v>
      </c>
      <c r="N35" s="5">
        <f t="shared" si="16"/>
        <v>4</v>
      </c>
      <c r="O35" s="5">
        <f t="shared" si="16"/>
        <v>4</v>
      </c>
      <c r="P35" s="5">
        <f t="shared" si="16"/>
        <v>4</v>
      </c>
      <c r="Q35" s="5">
        <f t="shared" si="16"/>
        <v>3</v>
      </c>
      <c r="R35" s="5">
        <f t="shared" si="16"/>
        <v>4</v>
      </c>
      <c r="S35" s="8">
        <f t="shared" ref="S35:AN35" si="17">IF(S5="Никогда",1,IF(S5="Очень редко",2,IF(S5="Иногда",3,IF(S5="Часто",4,IF(S5="Очень часто",5,IF(S5="Каждый день",6))))))</f>
        <v>2</v>
      </c>
      <c r="T35" s="8">
        <f t="shared" si="17"/>
        <v>2</v>
      </c>
      <c r="U35" s="8">
        <f t="shared" si="17"/>
        <v>2</v>
      </c>
      <c r="V35" s="8">
        <f t="shared" si="17"/>
        <v>5</v>
      </c>
      <c r="W35" s="8">
        <f t="shared" si="17"/>
        <v>1</v>
      </c>
      <c r="X35" s="8">
        <f t="shared" si="17"/>
        <v>2</v>
      </c>
      <c r="Y35" s="8">
        <f t="shared" si="17"/>
        <v>3</v>
      </c>
      <c r="Z35" s="8">
        <f t="shared" si="17"/>
        <v>3</v>
      </c>
      <c r="AA35" s="8">
        <f t="shared" si="17"/>
        <v>4</v>
      </c>
      <c r="AB35" s="8">
        <f t="shared" si="17"/>
        <v>2</v>
      </c>
      <c r="AC35" s="8">
        <f t="shared" si="17"/>
        <v>1</v>
      </c>
      <c r="AD35" s="8">
        <f t="shared" si="17"/>
        <v>2</v>
      </c>
      <c r="AE35" s="8">
        <f t="shared" si="17"/>
        <v>1</v>
      </c>
      <c r="AF35" s="8">
        <f t="shared" si="17"/>
        <v>2</v>
      </c>
      <c r="AG35" s="8">
        <f t="shared" si="17"/>
        <v>2</v>
      </c>
      <c r="AH35" s="8">
        <f t="shared" si="17"/>
        <v>2</v>
      </c>
      <c r="AI35" s="8">
        <f t="shared" si="17"/>
        <v>4</v>
      </c>
      <c r="AJ35" s="8">
        <f t="shared" si="17"/>
        <v>4</v>
      </c>
      <c r="AK35" s="8">
        <f t="shared" si="17"/>
        <v>4</v>
      </c>
      <c r="AL35" s="8">
        <f t="shared" si="17"/>
        <v>2</v>
      </c>
      <c r="AM35" s="8">
        <f t="shared" si="17"/>
        <v>4</v>
      </c>
      <c r="AN35" s="8">
        <f t="shared" si="17"/>
        <v>2</v>
      </c>
      <c r="AO35" s="2" t="s">
        <v>91</v>
      </c>
      <c r="AP35" s="2" t="s">
        <v>64</v>
      </c>
      <c r="AQ35" s="2" t="s">
        <v>77</v>
      </c>
      <c r="AR35" s="2" t="s">
        <v>66</v>
      </c>
      <c r="AS35" s="2" t="s">
        <v>82</v>
      </c>
      <c r="AT35" s="3" t="s">
        <v>78</v>
      </c>
      <c r="AU35" s="2" t="s">
        <v>79</v>
      </c>
      <c r="AV35" s="2" t="s">
        <v>80</v>
      </c>
      <c r="AW35" s="2" t="s">
        <v>92</v>
      </c>
      <c r="AX35" s="2" t="s">
        <v>82</v>
      </c>
      <c r="AY35" s="2" t="s">
        <v>82</v>
      </c>
      <c r="BA35" s="2" t="s">
        <v>93</v>
      </c>
      <c r="BC35" s="16">
        <f t="shared" si="4"/>
        <v>62</v>
      </c>
      <c r="BD35" s="27">
        <f t="shared" si="5"/>
        <v>18</v>
      </c>
      <c r="BE35" s="31">
        <f t="shared" si="6"/>
        <v>8</v>
      </c>
      <c r="BF35" s="35">
        <f t="shared" si="7"/>
        <v>30</v>
      </c>
      <c r="BG35" s="21" t="str">
        <f>IF(BC35&gt;=55,"Вы активно реализуете свои потребности в саморазвитии",IF(BC35&lt;36,"Вы находитесь в стадии остановившегося развития","у Вас нет сложившейся системы саморазвития, ориентация на развитие сильно зависти от условий"))</f>
        <v>Вы активно реализуете свои потребности в саморазвитии</v>
      </c>
      <c r="BH35" t="str">
        <f t="shared" si="9"/>
        <v>средняя</v>
      </c>
      <c r="BI35" t="str">
        <f t="shared" si="10"/>
        <v>средняя</v>
      </c>
      <c r="BJ35" t="str">
        <f t="shared" si="11"/>
        <v>высокая</v>
      </c>
      <c r="BK35" s="23">
        <f t="shared" si="12"/>
        <v>56</v>
      </c>
      <c r="BL35" s="25" t="str">
        <f t="shared" si="13"/>
        <v>средняя</v>
      </c>
    </row>
    <row r="36" spans="1:64" ht="18" customHeight="1" x14ac:dyDescent="0.2">
      <c r="A36" s="1">
        <v>43341.550657430555</v>
      </c>
      <c r="B36" s="2" t="s">
        <v>94</v>
      </c>
      <c r="C36" s="5">
        <v>61</v>
      </c>
      <c r="D36" s="5">
        <f t="shared" ref="D36:R36" si="18">IF(D6="Однозначно да",5,IF(D6="Скорее да, чем нет",4,IF(D6="И да, и нет",3,IF(D6="Скорее нет",2,IF(D6="Однозначно нет",1)))))</f>
        <v>5</v>
      </c>
      <c r="E36" s="5">
        <f t="shared" si="18"/>
        <v>5</v>
      </c>
      <c r="F36" s="5">
        <f t="shared" si="18"/>
        <v>4</v>
      </c>
      <c r="G36" s="5">
        <f t="shared" si="18"/>
        <v>4</v>
      </c>
      <c r="H36" s="5">
        <f t="shared" si="18"/>
        <v>3</v>
      </c>
      <c r="I36" s="5">
        <f t="shared" si="18"/>
        <v>5</v>
      </c>
      <c r="J36" s="5">
        <f t="shared" si="18"/>
        <v>3</v>
      </c>
      <c r="K36" s="5">
        <f t="shared" si="18"/>
        <v>5</v>
      </c>
      <c r="L36" s="5">
        <f t="shared" si="18"/>
        <v>5</v>
      </c>
      <c r="M36" s="5">
        <f t="shared" si="18"/>
        <v>3</v>
      </c>
      <c r="N36" s="5">
        <f t="shared" si="18"/>
        <v>5</v>
      </c>
      <c r="O36" s="5">
        <f t="shared" si="18"/>
        <v>5</v>
      </c>
      <c r="P36" s="5">
        <f t="shared" si="18"/>
        <v>5</v>
      </c>
      <c r="Q36" s="5">
        <f t="shared" si="18"/>
        <v>2</v>
      </c>
      <c r="R36" s="5">
        <f t="shared" si="18"/>
        <v>2</v>
      </c>
      <c r="S36" s="8">
        <f t="shared" ref="S36:AN36" si="19">IF(S6="Никогда",1,IF(S6="Очень редко",2,IF(S6="Иногда",3,IF(S6="Часто",4,IF(S6="Очень часто",5,IF(S6="Каждый день",6))))))</f>
        <v>2</v>
      </c>
      <c r="T36" s="8">
        <f t="shared" si="19"/>
        <v>3</v>
      </c>
      <c r="U36" s="8">
        <f t="shared" si="19"/>
        <v>3</v>
      </c>
      <c r="V36" s="8">
        <f t="shared" si="19"/>
        <v>6</v>
      </c>
      <c r="W36" s="8">
        <f t="shared" si="19"/>
        <v>2</v>
      </c>
      <c r="X36" s="8">
        <f t="shared" si="19"/>
        <v>3</v>
      </c>
      <c r="Y36" s="8">
        <f t="shared" si="19"/>
        <v>5</v>
      </c>
      <c r="Z36" s="8">
        <f t="shared" si="19"/>
        <v>3</v>
      </c>
      <c r="AA36" s="8">
        <f t="shared" si="19"/>
        <v>6</v>
      </c>
      <c r="AB36" s="8">
        <f t="shared" si="19"/>
        <v>2</v>
      </c>
      <c r="AC36" s="8">
        <f t="shared" si="19"/>
        <v>1</v>
      </c>
      <c r="AD36" s="8">
        <f t="shared" si="19"/>
        <v>4</v>
      </c>
      <c r="AE36" s="8">
        <f t="shared" si="19"/>
        <v>1</v>
      </c>
      <c r="AF36" s="8">
        <f t="shared" si="19"/>
        <v>3</v>
      </c>
      <c r="AG36" s="8">
        <f t="shared" si="19"/>
        <v>1</v>
      </c>
      <c r="AH36" s="8">
        <f t="shared" si="19"/>
        <v>2</v>
      </c>
      <c r="AI36" s="8">
        <f t="shared" si="19"/>
        <v>5</v>
      </c>
      <c r="AJ36" s="8">
        <f t="shared" si="19"/>
        <v>5</v>
      </c>
      <c r="AK36" s="8">
        <f t="shared" si="19"/>
        <v>5</v>
      </c>
      <c r="AL36" s="8">
        <f t="shared" si="19"/>
        <v>1</v>
      </c>
      <c r="AM36" s="8">
        <f t="shared" si="19"/>
        <v>5</v>
      </c>
      <c r="AN36" s="8">
        <f t="shared" si="19"/>
        <v>1</v>
      </c>
      <c r="AO36" s="2" t="s">
        <v>95</v>
      </c>
      <c r="AP36" s="2" t="s">
        <v>64</v>
      </c>
      <c r="AQ36" s="2" t="s">
        <v>77</v>
      </c>
      <c r="AR36" s="2" t="s">
        <v>66</v>
      </c>
      <c r="AS36" s="2" t="s">
        <v>66</v>
      </c>
      <c r="AT36" s="3" t="s">
        <v>78</v>
      </c>
      <c r="AU36" s="2" t="s">
        <v>96</v>
      </c>
      <c r="AV36" s="2" t="s">
        <v>69</v>
      </c>
      <c r="AW36" s="2" t="s">
        <v>97</v>
      </c>
      <c r="AX36" s="2" t="s">
        <v>82</v>
      </c>
      <c r="AY36" s="2" t="s">
        <v>66</v>
      </c>
      <c r="BA36" s="2" t="s">
        <v>98</v>
      </c>
      <c r="BC36" s="16">
        <f t="shared" si="4"/>
        <v>61</v>
      </c>
      <c r="BD36" s="27">
        <f t="shared" si="5"/>
        <v>21</v>
      </c>
      <c r="BE36" s="31">
        <f t="shared" si="6"/>
        <v>9</v>
      </c>
      <c r="BF36" s="35">
        <f t="shared" si="7"/>
        <v>41</v>
      </c>
      <c r="BG36" s="21" t="str">
        <f t="shared" si="8"/>
        <v>Вы активно реализуете свои потребности в саморазвитии</v>
      </c>
      <c r="BH36" t="str">
        <f t="shared" si="9"/>
        <v>средняя</v>
      </c>
      <c r="BI36" t="str">
        <f t="shared" si="10"/>
        <v>средняя</v>
      </c>
      <c r="BJ36" t="str">
        <f t="shared" si="11"/>
        <v>критическая</v>
      </c>
      <c r="BK36" s="23">
        <f t="shared" si="12"/>
        <v>69</v>
      </c>
      <c r="BL36" s="25" t="str">
        <f t="shared" si="13"/>
        <v>высокая</v>
      </c>
    </row>
    <row r="37" spans="1:64" ht="18" customHeight="1" x14ac:dyDescent="0.2">
      <c r="A37" s="1">
        <v>43341.609868541665</v>
      </c>
      <c r="B37" s="2" t="s">
        <v>99</v>
      </c>
      <c r="C37" s="5">
        <v>44</v>
      </c>
      <c r="D37" s="5">
        <f t="shared" ref="D37:R37" si="20">IF(D7="Однозначно да",5,IF(D7="Скорее да, чем нет",4,IF(D7="И да, и нет",3,IF(D7="Скорее нет",2,IF(D7="Однозначно нет",1)))))</f>
        <v>5</v>
      </c>
      <c r="E37" s="5">
        <f t="shared" si="20"/>
        <v>5</v>
      </c>
      <c r="F37" s="5">
        <f t="shared" si="20"/>
        <v>5</v>
      </c>
      <c r="G37" s="5">
        <f t="shared" si="20"/>
        <v>5</v>
      </c>
      <c r="H37" s="5">
        <f t="shared" si="20"/>
        <v>4</v>
      </c>
      <c r="I37" s="5">
        <f t="shared" si="20"/>
        <v>5</v>
      </c>
      <c r="J37" s="5">
        <f t="shared" si="20"/>
        <v>5</v>
      </c>
      <c r="K37" s="5">
        <f t="shared" si="20"/>
        <v>4</v>
      </c>
      <c r="L37" s="5">
        <f t="shared" si="20"/>
        <v>5</v>
      </c>
      <c r="M37" s="5">
        <f t="shared" si="20"/>
        <v>4</v>
      </c>
      <c r="N37" s="5">
        <f t="shared" si="20"/>
        <v>5</v>
      </c>
      <c r="O37" s="5">
        <f t="shared" si="20"/>
        <v>5</v>
      </c>
      <c r="P37" s="5">
        <f t="shared" si="20"/>
        <v>5</v>
      </c>
      <c r="Q37" s="5">
        <f t="shared" si="20"/>
        <v>5</v>
      </c>
      <c r="R37" s="5">
        <f t="shared" si="20"/>
        <v>3</v>
      </c>
      <c r="S37" s="8">
        <f t="shared" ref="S37:AN37" si="21">IF(S7="Никогда",1,IF(S7="Очень редко",2,IF(S7="Иногда",3,IF(S7="Часто",4,IF(S7="Очень часто",5,IF(S7="Каждый день",6))))))</f>
        <v>2</v>
      </c>
      <c r="T37" s="8">
        <f t="shared" si="21"/>
        <v>5</v>
      </c>
      <c r="U37" s="8">
        <f t="shared" si="21"/>
        <v>2</v>
      </c>
      <c r="V37" s="8">
        <f t="shared" si="21"/>
        <v>5</v>
      </c>
      <c r="W37" s="8">
        <f t="shared" si="21"/>
        <v>1</v>
      </c>
      <c r="X37" s="8">
        <f t="shared" si="21"/>
        <v>4</v>
      </c>
      <c r="Y37" s="8">
        <f t="shared" si="21"/>
        <v>4</v>
      </c>
      <c r="Z37" s="8">
        <f t="shared" si="21"/>
        <v>1</v>
      </c>
      <c r="AA37" s="8">
        <f t="shared" si="21"/>
        <v>6</v>
      </c>
      <c r="AB37" s="8">
        <f t="shared" si="21"/>
        <v>1</v>
      </c>
      <c r="AC37" s="8">
        <f t="shared" si="21"/>
        <v>3</v>
      </c>
      <c r="AD37" s="8">
        <f t="shared" si="21"/>
        <v>6</v>
      </c>
      <c r="AE37" s="8">
        <f t="shared" si="21"/>
        <v>3</v>
      </c>
      <c r="AF37" s="8">
        <f t="shared" si="21"/>
        <v>6</v>
      </c>
      <c r="AG37" s="8">
        <f t="shared" si="21"/>
        <v>1</v>
      </c>
      <c r="AH37" s="8">
        <f t="shared" si="21"/>
        <v>3</v>
      </c>
      <c r="AI37" s="8">
        <f t="shared" si="21"/>
        <v>5</v>
      </c>
      <c r="AJ37" s="8">
        <f t="shared" si="21"/>
        <v>5</v>
      </c>
      <c r="AK37" s="8">
        <f t="shared" si="21"/>
        <v>5</v>
      </c>
      <c r="AL37" s="8">
        <f t="shared" si="21"/>
        <v>1</v>
      </c>
      <c r="AM37" s="8">
        <f t="shared" si="21"/>
        <v>5</v>
      </c>
      <c r="AN37" s="8">
        <f t="shared" si="21"/>
        <v>3</v>
      </c>
      <c r="AO37" s="2" t="s">
        <v>100</v>
      </c>
      <c r="AP37" s="2" t="s">
        <v>64</v>
      </c>
      <c r="AQ37" s="2" t="s">
        <v>59</v>
      </c>
      <c r="AR37" s="2" t="s">
        <v>66</v>
      </c>
      <c r="AS37" s="2" t="s">
        <v>66</v>
      </c>
      <c r="AT37" s="3" t="s">
        <v>101</v>
      </c>
      <c r="AU37" s="2" t="s">
        <v>86</v>
      </c>
      <c r="AV37" s="2" t="s">
        <v>102</v>
      </c>
      <c r="AW37" s="2" t="s">
        <v>103</v>
      </c>
      <c r="AX37" s="2" t="s">
        <v>82</v>
      </c>
      <c r="AY37" s="2" t="s">
        <v>82</v>
      </c>
      <c r="BA37" s="2" t="s">
        <v>104</v>
      </c>
      <c r="BC37" s="16">
        <f t="shared" si="4"/>
        <v>70</v>
      </c>
      <c r="BD37" s="27">
        <f t="shared" si="5"/>
        <v>27</v>
      </c>
      <c r="BE37" s="31">
        <f t="shared" si="6"/>
        <v>14</v>
      </c>
      <c r="BF37" s="35">
        <f t="shared" si="7"/>
        <v>41</v>
      </c>
      <c r="BG37" s="21" t="str">
        <f t="shared" si="8"/>
        <v>Вы активно реализуете свои потребности в саморазвитии</v>
      </c>
      <c r="BH37" t="str">
        <f t="shared" si="9"/>
        <v>высокая</v>
      </c>
      <c r="BI37" t="str">
        <f t="shared" si="10"/>
        <v>высокая</v>
      </c>
      <c r="BJ37" t="str">
        <f t="shared" si="11"/>
        <v>критическая</v>
      </c>
      <c r="BK37" s="23">
        <f t="shared" si="12"/>
        <v>77</v>
      </c>
      <c r="BL37" s="25" t="str">
        <f t="shared" si="13"/>
        <v>высокая</v>
      </c>
    </row>
    <row r="38" spans="1:64" ht="18" customHeight="1" thickBot="1" x14ac:dyDescent="0.25">
      <c r="A38" s="1">
        <v>43341.648829120371</v>
      </c>
      <c r="B38" s="2" t="s">
        <v>105</v>
      </c>
      <c r="C38" s="5">
        <v>30</v>
      </c>
      <c r="D38" s="5">
        <f t="shared" ref="D38:R38" si="22">IF(D8="Однозначно да",5,IF(D8="Скорее да, чем нет",4,IF(D8="И да, и нет",3,IF(D8="Скорее нет",2,IF(D8="Однозначно нет",1)))))</f>
        <v>5</v>
      </c>
      <c r="E38" s="5">
        <f t="shared" si="22"/>
        <v>4</v>
      </c>
      <c r="F38" s="5">
        <f t="shared" si="22"/>
        <v>3</v>
      </c>
      <c r="G38" s="5">
        <f t="shared" si="22"/>
        <v>3</v>
      </c>
      <c r="H38" s="5">
        <f t="shared" si="22"/>
        <v>2</v>
      </c>
      <c r="I38" s="5">
        <f t="shared" si="22"/>
        <v>5</v>
      </c>
      <c r="J38" s="5">
        <f t="shared" si="22"/>
        <v>3</v>
      </c>
      <c r="K38" s="5">
        <f t="shared" si="22"/>
        <v>3</v>
      </c>
      <c r="L38" s="5">
        <f t="shared" si="22"/>
        <v>4</v>
      </c>
      <c r="M38" s="5">
        <f t="shared" si="22"/>
        <v>3</v>
      </c>
      <c r="N38" s="5">
        <f t="shared" si="22"/>
        <v>5</v>
      </c>
      <c r="O38" s="5">
        <f t="shared" si="22"/>
        <v>4</v>
      </c>
      <c r="P38" s="5">
        <f t="shared" si="22"/>
        <v>4</v>
      </c>
      <c r="Q38" s="5">
        <f t="shared" si="22"/>
        <v>4</v>
      </c>
      <c r="R38" s="5">
        <f t="shared" si="22"/>
        <v>4</v>
      </c>
      <c r="S38" s="8">
        <f t="shared" ref="S38:AN38" si="23">IF(S8="Никогда",1,IF(S8="Очень редко",2,IF(S8="Иногда",3,IF(S8="Часто",4,IF(S8="Очень часто",5,IF(S8="Каждый день",6))))))</f>
        <v>3</v>
      </c>
      <c r="T38" s="8">
        <f t="shared" si="23"/>
        <v>3</v>
      </c>
      <c r="U38" s="8">
        <f t="shared" si="23"/>
        <v>2</v>
      </c>
      <c r="V38" s="8">
        <f t="shared" si="23"/>
        <v>4</v>
      </c>
      <c r="W38" s="8">
        <f t="shared" si="23"/>
        <v>3</v>
      </c>
      <c r="X38" s="8">
        <f t="shared" si="23"/>
        <v>1</v>
      </c>
      <c r="Y38" s="8">
        <f t="shared" si="23"/>
        <v>4</v>
      </c>
      <c r="Z38" s="8">
        <f t="shared" si="23"/>
        <v>1</v>
      </c>
      <c r="AA38" s="8">
        <f t="shared" si="23"/>
        <v>3</v>
      </c>
      <c r="AB38" s="8">
        <f t="shared" si="23"/>
        <v>3</v>
      </c>
      <c r="AC38" s="8">
        <f t="shared" si="23"/>
        <v>1</v>
      </c>
      <c r="AD38" s="8">
        <f t="shared" si="23"/>
        <v>5</v>
      </c>
      <c r="AE38" s="8">
        <f t="shared" si="23"/>
        <v>2</v>
      </c>
      <c r="AF38" s="8">
        <f t="shared" si="23"/>
        <v>3</v>
      </c>
      <c r="AG38" s="8">
        <f t="shared" si="23"/>
        <v>2</v>
      </c>
      <c r="AH38" s="8">
        <f t="shared" si="23"/>
        <v>3</v>
      </c>
      <c r="AI38" s="8">
        <f t="shared" si="23"/>
        <v>3</v>
      </c>
      <c r="AJ38" s="8">
        <f t="shared" si="23"/>
        <v>4</v>
      </c>
      <c r="AK38" s="8">
        <f t="shared" si="23"/>
        <v>2</v>
      </c>
      <c r="AL38" s="8">
        <f t="shared" si="23"/>
        <v>1</v>
      </c>
      <c r="AM38" s="8">
        <f t="shared" si="23"/>
        <v>5</v>
      </c>
      <c r="AN38" s="8">
        <f t="shared" si="23"/>
        <v>2</v>
      </c>
      <c r="AO38" s="2" t="s">
        <v>106</v>
      </c>
      <c r="AP38" s="2" t="s">
        <v>64</v>
      </c>
      <c r="AQ38" s="2" t="s">
        <v>77</v>
      </c>
      <c r="AR38" s="2" t="s">
        <v>66</v>
      </c>
      <c r="AS38" s="2" t="s">
        <v>82</v>
      </c>
      <c r="AT38" s="3" t="s">
        <v>78</v>
      </c>
      <c r="AU38" s="2" t="s">
        <v>107</v>
      </c>
      <c r="AV38" s="2" t="s">
        <v>69</v>
      </c>
      <c r="AW38" s="2" t="s">
        <v>108</v>
      </c>
      <c r="AX38" s="2" t="s">
        <v>82</v>
      </c>
      <c r="AY38" s="2" t="s">
        <v>82</v>
      </c>
      <c r="BA38" s="2" t="s">
        <v>109</v>
      </c>
      <c r="BC38" s="16">
        <f t="shared" si="4"/>
        <v>56</v>
      </c>
      <c r="BD38" s="27">
        <f t="shared" si="5"/>
        <v>19</v>
      </c>
      <c r="BE38" s="31">
        <f t="shared" si="6"/>
        <v>12</v>
      </c>
      <c r="BF38" s="35">
        <f t="shared" si="7"/>
        <v>30</v>
      </c>
      <c r="BG38" s="21" t="str">
        <f t="shared" si="8"/>
        <v>Вы активно реализуете свои потребности в саморазвитии</v>
      </c>
      <c r="BH38" t="str">
        <f t="shared" si="9"/>
        <v>средняя</v>
      </c>
      <c r="BI38" t="str">
        <f t="shared" si="10"/>
        <v>средняя</v>
      </c>
      <c r="BJ38" t="str">
        <f>IF(BF38&lt;13,"минимальная",IF(BF38&gt;37,"критическая",IF((BF38&gt;13)*AND(BF38&lt;24),"средняя","высокая")))</f>
        <v>высокая</v>
      </c>
      <c r="BK38" s="23">
        <f t="shared" si="12"/>
        <v>60</v>
      </c>
      <c r="BL38" s="25" t="str">
        <f t="shared" si="13"/>
        <v>средняя</v>
      </c>
    </row>
    <row r="39" spans="1:64" ht="18" customHeight="1" thickBot="1" x14ac:dyDescent="0.25">
      <c r="A39" s="9">
        <v>43341.910428240742</v>
      </c>
      <c r="B39" s="10" t="s">
        <v>110</v>
      </c>
      <c r="C39" s="15">
        <v>29</v>
      </c>
      <c r="D39" s="5">
        <f t="shared" ref="D39:R39" si="24">IF(D9="Однозначно да",5,IF(D9="Скорее да, чем нет",4,IF(D9="И да, и нет",3,IF(D9="Скорее нет",2,IF(D9="Однозначно нет",1)))))</f>
        <v>4</v>
      </c>
      <c r="E39" s="5">
        <f t="shared" si="24"/>
        <v>5</v>
      </c>
      <c r="F39" s="5">
        <f t="shared" si="24"/>
        <v>3</v>
      </c>
      <c r="G39" s="5">
        <f t="shared" si="24"/>
        <v>5</v>
      </c>
      <c r="H39" s="5">
        <f t="shared" si="24"/>
        <v>2</v>
      </c>
      <c r="I39" s="5">
        <f t="shared" si="24"/>
        <v>4</v>
      </c>
      <c r="J39" s="5">
        <f t="shared" si="24"/>
        <v>5</v>
      </c>
      <c r="K39" s="5">
        <f t="shared" si="24"/>
        <v>4</v>
      </c>
      <c r="L39" s="5">
        <f t="shared" si="24"/>
        <v>3</v>
      </c>
      <c r="M39" s="5">
        <f t="shared" si="24"/>
        <v>5</v>
      </c>
      <c r="N39" s="5">
        <f t="shared" si="24"/>
        <v>5</v>
      </c>
      <c r="O39" s="5">
        <f t="shared" si="24"/>
        <v>4</v>
      </c>
      <c r="P39" s="5">
        <f t="shared" si="24"/>
        <v>5</v>
      </c>
      <c r="Q39" s="5">
        <f t="shared" si="24"/>
        <v>4</v>
      </c>
      <c r="R39" s="5">
        <f t="shared" si="24"/>
        <v>4</v>
      </c>
      <c r="S39" s="8">
        <f t="shared" ref="S39:AN39" si="25">IF(S9="Никогда",1,IF(S9="Очень редко",2,IF(S9="Иногда",3,IF(S9="Часто",4,IF(S9="Очень часто",5,IF(S9="Каждый день",6))))))</f>
        <v>2</v>
      </c>
      <c r="T39" s="8">
        <f t="shared" si="25"/>
        <v>2</v>
      </c>
      <c r="U39" s="8">
        <f t="shared" si="25"/>
        <v>2</v>
      </c>
      <c r="V39" s="8">
        <f t="shared" si="25"/>
        <v>4</v>
      </c>
      <c r="W39" s="8">
        <f t="shared" si="25"/>
        <v>1</v>
      </c>
      <c r="X39" s="8">
        <f t="shared" si="25"/>
        <v>2</v>
      </c>
      <c r="Y39" s="8">
        <f t="shared" si="25"/>
        <v>5</v>
      </c>
      <c r="Z39" s="8">
        <f t="shared" si="25"/>
        <v>1</v>
      </c>
      <c r="AA39" s="8">
        <f t="shared" si="25"/>
        <v>5</v>
      </c>
      <c r="AB39" s="8">
        <f t="shared" si="25"/>
        <v>1</v>
      </c>
      <c r="AC39" s="8">
        <f t="shared" si="25"/>
        <v>1</v>
      </c>
      <c r="AD39" s="8">
        <f t="shared" si="25"/>
        <v>5</v>
      </c>
      <c r="AE39" s="8">
        <f t="shared" si="25"/>
        <v>1</v>
      </c>
      <c r="AF39" s="8">
        <f t="shared" si="25"/>
        <v>3</v>
      </c>
      <c r="AG39" s="8">
        <f t="shared" si="25"/>
        <v>1</v>
      </c>
      <c r="AH39" s="8">
        <f t="shared" si="25"/>
        <v>2</v>
      </c>
      <c r="AI39" s="8">
        <f t="shared" si="25"/>
        <v>4</v>
      </c>
      <c r="AJ39" s="8">
        <f t="shared" si="25"/>
        <v>4</v>
      </c>
      <c r="AK39" s="8">
        <f t="shared" si="25"/>
        <v>4</v>
      </c>
      <c r="AL39" s="8">
        <f t="shared" si="25"/>
        <v>1</v>
      </c>
      <c r="AM39" s="8">
        <f t="shared" si="25"/>
        <v>4</v>
      </c>
      <c r="AN39" s="8">
        <f t="shared" si="25"/>
        <v>1</v>
      </c>
      <c r="AO39" s="10" t="s">
        <v>111</v>
      </c>
      <c r="AP39" s="10" t="s">
        <v>64</v>
      </c>
      <c r="AQ39" s="10" t="s">
        <v>77</v>
      </c>
      <c r="AR39" s="10" t="s">
        <v>56</v>
      </c>
      <c r="AS39" s="10" t="s">
        <v>66</v>
      </c>
      <c r="AT39" s="3" t="s">
        <v>101</v>
      </c>
      <c r="AU39" s="10" t="s">
        <v>96</v>
      </c>
      <c r="AV39" s="10" t="s">
        <v>102</v>
      </c>
      <c r="AW39" s="10" t="s">
        <v>112</v>
      </c>
      <c r="AX39" s="10" t="s">
        <v>82</v>
      </c>
      <c r="AY39" s="10" t="s">
        <v>66</v>
      </c>
      <c r="AZ39" s="13" t="s">
        <v>113</v>
      </c>
      <c r="BA39" s="10"/>
      <c r="BC39" s="16">
        <f t="shared" si="4"/>
        <v>62</v>
      </c>
      <c r="BD39" s="27">
        <f t="shared" si="5"/>
        <v>16</v>
      </c>
      <c r="BE39" s="31">
        <f t="shared" si="6"/>
        <v>7</v>
      </c>
      <c r="BF39" s="35">
        <f t="shared" si="7"/>
        <v>35</v>
      </c>
      <c r="BG39" s="21" t="str">
        <f t="shared" si="8"/>
        <v>Вы активно реализуете свои потребности в саморазвитии</v>
      </c>
      <c r="BH39" t="str">
        <f t="shared" si="9"/>
        <v>средняя</v>
      </c>
      <c r="BI39" t="str">
        <f t="shared" si="10"/>
        <v>высокая</v>
      </c>
      <c r="BJ39" t="str">
        <f t="shared" si="11"/>
        <v>высокая</v>
      </c>
      <c r="BK39" s="23">
        <f t="shared" si="12"/>
        <v>56</v>
      </c>
      <c r="BL39" s="25" t="str">
        <f t="shared" si="13"/>
        <v>средняя</v>
      </c>
    </row>
    <row r="40" spans="1:64" ht="18" customHeight="1" thickBot="1" x14ac:dyDescent="0.25">
      <c r="A40" s="9">
        <v>43341.932500000003</v>
      </c>
      <c r="B40" s="10" t="s">
        <v>114</v>
      </c>
      <c r="C40" s="15">
        <v>42</v>
      </c>
      <c r="D40" s="5">
        <f t="shared" ref="D40:R40" si="26">IF(D10="Однозначно да",5,IF(D10="Скорее да, чем нет",4,IF(D10="И да, и нет",3,IF(D10="Скорее нет",2,IF(D10="Однозначно нет",1)))))</f>
        <v>4</v>
      </c>
      <c r="E40" s="5">
        <f t="shared" si="26"/>
        <v>5</v>
      </c>
      <c r="F40" s="5">
        <f t="shared" si="26"/>
        <v>3</v>
      </c>
      <c r="G40" s="5">
        <f t="shared" si="26"/>
        <v>3</v>
      </c>
      <c r="H40" s="5">
        <f t="shared" si="26"/>
        <v>5</v>
      </c>
      <c r="I40" s="5">
        <f t="shared" si="26"/>
        <v>5</v>
      </c>
      <c r="J40" s="5">
        <f t="shared" si="26"/>
        <v>4</v>
      </c>
      <c r="K40" s="5">
        <f t="shared" si="26"/>
        <v>3</v>
      </c>
      <c r="L40" s="5">
        <f t="shared" si="26"/>
        <v>3</v>
      </c>
      <c r="M40" s="5">
        <f t="shared" si="26"/>
        <v>2</v>
      </c>
      <c r="N40" s="5">
        <f t="shared" si="26"/>
        <v>5</v>
      </c>
      <c r="O40" s="5">
        <f t="shared" si="26"/>
        <v>3</v>
      </c>
      <c r="P40" s="5">
        <f t="shared" si="26"/>
        <v>5</v>
      </c>
      <c r="Q40" s="5">
        <f t="shared" si="26"/>
        <v>3</v>
      </c>
      <c r="R40" s="5">
        <f t="shared" si="26"/>
        <v>2</v>
      </c>
      <c r="S40" s="8">
        <f t="shared" ref="S40:AN40" si="27">IF(S10="Никогда",1,IF(S10="Очень редко",2,IF(S10="Иногда",3,IF(S10="Часто",4,IF(S10="Очень часто",5,IF(S10="Каждый день",6))))))</f>
        <v>2</v>
      </c>
      <c r="T40" s="8">
        <f t="shared" si="27"/>
        <v>3</v>
      </c>
      <c r="U40" s="8">
        <f t="shared" si="27"/>
        <v>2</v>
      </c>
      <c r="V40" s="8">
        <f t="shared" si="27"/>
        <v>5</v>
      </c>
      <c r="W40" s="8">
        <f t="shared" si="27"/>
        <v>1</v>
      </c>
      <c r="X40" s="8">
        <f t="shared" si="27"/>
        <v>2</v>
      </c>
      <c r="Y40" s="8">
        <f t="shared" si="27"/>
        <v>4</v>
      </c>
      <c r="Z40" s="8">
        <f t="shared" si="27"/>
        <v>2</v>
      </c>
      <c r="AA40" s="8">
        <f t="shared" si="27"/>
        <v>5</v>
      </c>
      <c r="AB40" s="8">
        <f t="shared" si="27"/>
        <v>1</v>
      </c>
      <c r="AC40" s="8">
        <f t="shared" si="27"/>
        <v>1</v>
      </c>
      <c r="AD40" s="8">
        <f t="shared" si="27"/>
        <v>4</v>
      </c>
      <c r="AE40" s="8">
        <f t="shared" si="27"/>
        <v>1</v>
      </c>
      <c r="AF40" s="8">
        <f t="shared" si="27"/>
        <v>3</v>
      </c>
      <c r="AG40" s="8">
        <f t="shared" si="27"/>
        <v>1</v>
      </c>
      <c r="AH40" s="8">
        <f t="shared" si="27"/>
        <v>2</v>
      </c>
      <c r="AI40" s="8">
        <f t="shared" si="27"/>
        <v>4</v>
      </c>
      <c r="AJ40" s="8">
        <f t="shared" si="27"/>
        <v>5</v>
      </c>
      <c r="AK40" s="8">
        <f t="shared" si="27"/>
        <v>6</v>
      </c>
      <c r="AL40" s="8">
        <f t="shared" si="27"/>
        <v>1</v>
      </c>
      <c r="AM40" s="8">
        <f t="shared" si="27"/>
        <v>4</v>
      </c>
      <c r="AN40" s="8">
        <f t="shared" si="27"/>
        <v>3</v>
      </c>
      <c r="AO40" s="10" t="s">
        <v>115</v>
      </c>
      <c r="AP40" s="10" t="s">
        <v>64</v>
      </c>
      <c r="AQ40" s="10" t="s">
        <v>65</v>
      </c>
      <c r="AR40" s="10" t="s">
        <v>66</v>
      </c>
      <c r="AS40" s="10" t="s">
        <v>66</v>
      </c>
      <c r="AT40" s="3" t="s">
        <v>101</v>
      </c>
      <c r="AU40" s="10" t="s">
        <v>107</v>
      </c>
      <c r="AV40" s="10" t="s">
        <v>80</v>
      </c>
      <c r="AW40" s="10" t="s">
        <v>116</v>
      </c>
      <c r="AX40" s="10" t="s">
        <v>82</v>
      </c>
      <c r="AY40" s="10" t="s">
        <v>66</v>
      </c>
      <c r="AZ40" s="10" t="s">
        <v>117</v>
      </c>
      <c r="BA40" s="13" t="s">
        <v>118</v>
      </c>
      <c r="BC40" s="16">
        <f t="shared" si="4"/>
        <v>55</v>
      </c>
      <c r="BD40" s="27">
        <f t="shared" si="5"/>
        <v>18</v>
      </c>
      <c r="BE40" s="31">
        <f t="shared" si="6"/>
        <v>9</v>
      </c>
      <c r="BF40" s="35">
        <f t="shared" si="7"/>
        <v>37</v>
      </c>
      <c r="BG40" s="21" t="str">
        <f t="shared" si="8"/>
        <v>Вы активно реализуете свои потребности в саморазвитии</v>
      </c>
      <c r="BH40" t="str">
        <f t="shared" si="9"/>
        <v>средняя</v>
      </c>
      <c r="BI40" t="str">
        <f>IF(BE40&lt;6,"минимальная",IF(BE40&gt;30,"критическая",IF((BE40&gt;7)*AND(BE40&lt;14),"средняя","высокая")))</f>
        <v>средняя</v>
      </c>
      <c r="BJ40" t="str">
        <f t="shared" si="11"/>
        <v>высокая</v>
      </c>
      <c r="BK40" s="23">
        <f t="shared" si="12"/>
        <v>62</v>
      </c>
      <c r="BL40" s="25" t="str">
        <f t="shared" si="13"/>
        <v>средняя</v>
      </c>
    </row>
    <row r="41" spans="1:64" ht="18" customHeight="1" thickBot="1" x14ac:dyDescent="0.25">
      <c r="A41" s="9">
        <v>43341.934421296297</v>
      </c>
      <c r="B41" s="10" t="s">
        <v>83</v>
      </c>
      <c r="C41" s="15" t="s">
        <v>119</v>
      </c>
      <c r="D41" s="5">
        <f t="shared" ref="D41:R41" si="28">IF(D11="Однозначно да",5,IF(D11="Скорее да, чем нет",4,IF(D11="И да, и нет",3,IF(D11="Скорее нет",2,IF(D11="Однозначно нет",1)))))</f>
        <v>2</v>
      </c>
      <c r="E41" s="5">
        <f t="shared" si="28"/>
        <v>4</v>
      </c>
      <c r="F41" s="5">
        <f t="shared" si="28"/>
        <v>3</v>
      </c>
      <c r="G41" s="5">
        <f t="shared" si="28"/>
        <v>4</v>
      </c>
      <c r="H41" s="5">
        <f t="shared" si="28"/>
        <v>4</v>
      </c>
      <c r="I41" s="5">
        <f t="shared" si="28"/>
        <v>4</v>
      </c>
      <c r="J41" s="5">
        <f t="shared" si="28"/>
        <v>4</v>
      </c>
      <c r="K41" s="5">
        <f t="shared" si="28"/>
        <v>4</v>
      </c>
      <c r="L41" s="5">
        <f t="shared" si="28"/>
        <v>3</v>
      </c>
      <c r="M41" s="5">
        <f t="shared" si="28"/>
        <v>2</v>
      </c>
      <c r="N41" s="5">
        <f t="shared" si="28"/>
        <v>3</v>
      </c>
      <c r="O41" s="5">
        <f t="shared" si="28"/>
        <v>4</v>
      </c>
      <c r="P41" s="5">
        <f t="shared" si="28"/>
        <v>4</v>
      </c>
      <c r="Q41" s="5">
        <f t="shared" si="28"/>
        <v>2</v>
      </c>
      <c r="R41" s="5">
        <f t="shared" si="28"/>
        <v>2</v>
      </c>
      <c r="S41" s="8">
        <f t="shared" ref="S41:AN41" si="29">IF(S11="Никогда",1,IF(S11="Очень редко",2,IF(S11="Иногда",3,IF(S11="Часто",4,IF(S11="Очень часто",5,IF(S11="Каждый день",6))))))</f>
        <v>3</v>
      </c>
      <c r="T41" s="8">
        <f t="shared" si="29"/>
        <v>3</v>
      </c>
      <c r="U41" s="8">
        <f t="shared" si="29"/>
        <v>3</v>
      </c>
      <c r="V41" s="8">
        <f t="shared" si="29"/>
        <v>4</v>
      </c>
      <c r="W41" s="8">
        <f t="shared" si="29"/>
        <v>2</v>
      </c>
      <c r="X41" s="8">
        <f t="shared" si="29"/>
        <v>3</v>
      </c>
      <c r="Y41" s="8">
        <f t="shared" si="29"/>
        <v>4</v>
      </c>
      <c r="Z41" s="8">
        <f t="shared" si="29"/>
        <v>2</v>
      </c>
      <c r="AA41" s="8">
        <f t="shared" si="29"/>
        <v>6</v>
      </c>
      <c r="AB41" s="8">
        <f t="shared" si="29"/>
        <v>1</v>
      </c>
      <c r="AC41" s="8">
        <f t="shared" si="29"/>
        <v>1</v>
      </c>
      <c r="AD41" s="8">
        <f t="shared" si="29"/>
        <v>3</v>
      </c>
      <c r="AE41" s="8">
        <f t="shared" si="29"/>
        <v>2</v>
      </c>
      <c r="AF41" s="8">
        <f t="shared" si="29"/>
        <v>3</v>
      </c>
      <c r="AG41" s="8">
        <f t="shared" si="29"/>
        <v>2</v>
      </c>
      <c r="AH41" s="8">
        <f t="shared" si="29"/>
        <v>3</v>
      </c>
      <c r="AI41" s="8">
        <f t="shared" si="29"/>
        <v>4</v>
      </c>
      <c r="AJ41" s="8">
        <f t="shared" si="29"/>
        <v>3</v>
      </c>
      <c r="AK41" s="8">
        <f t="shared" si="29"/>
        <v>4</v>
      </c>
      <c r="AL41" s="8">
        <f t="shared" si="29"/>
        <v>2</v>
      </c>
      <c r="AM41" s="8">
        <f t="shared" si="29"/>
        <v>4</v>
      </c>
      <c r="AN41" s="8">
        <f t="shared" si="29"/>
        <v>2</v>
      </c>
      <c r="AO41" s="10" t="s">
        <v>120</v>
      </c>
      <c r="AP41" s="10" t="s">
        <v>82</v>
      </c>
      <c r="AQ41" s="10" t="s">
        <v>77</v>
      </c>
      <c r="AR41" s="10" t="s">
        <v>66</v>
      </c>
      <c r="AS41" s="10" t="s">
        <v>66</v>
      </c>
      <c r="AT41" s="3" t="s">
        <v>67</v>
      </c>
      <c r="AU41" s="10" t="s">
        <v>107</v>
      </c>
      <c r="AV41" s="10" t="s">
        <v>102</v>
      </c>
      <c r="AW41" s="10" t="s">
        <v>121</v>
      </c>
      <c r="AX41" s="10" t="s">
        <v>82</v>
      </c>
      <c r="AY41" s="10" t="s">
        <v>82</v>
      </c>
      <c r="AZ41" s="10" t="s">
        <v>122</v>
      </c>
      <c r="BA41" s="13" t="s">
        <v>123</v>
      </c>
      <c r="BC41" s="16">
        <f t="shared" si="4"/>
        <v>49</v>
      </c>
      <c r="BD41" s="27">
        <f t="shared" si="5"/>
        <v>24</v>
      </c>
      <c r="BE41" s="31">
        <f t="shared" si="6"/>
        <v>9</v>
      </c>
      <c r="BF41" s="35">
        <f t="shared" si="7"/>
        <v>32</v>
      </c>
      <c r="BG41" s="21" t="str">
        <f t="shared" si="8"/>
        <v>у Вас нет сложившейся системы саморазвития, ориентация на развитие сильно зависти от условий</v>
      </c>
      <c r="BH41" t="str">
        <f t="shared" si="9"/>
        <v>средняя</v>
      </c>
      <c r="BI41" t="str">
        <f t="shared" si="10"/>
        <v>средняя</v>
      </c>
      <c r="BJ41" t="str">
        <f t="shared" si="11"/>
        <v>высокая</v>
      </c>
      <c r="BK41" s="23">
        <f t="shared" si="12"/>
        <v>64</v>
      </c>
      <c r="BL41" s="25" t="str">
        <f t="shared" si="13"/>
        <v>средняя</v>
      </c>
    </row>
    <row r="42" spans="1:64" ht="18" customHeight="1" thickBot="1" x14ac:dyDescent="0.25">
      <c r="A42" s="9">
        <v>43341.940601851849</v>
      </c>
      <c r="B42" s="10" t="s">
        <v>124</v>
      </c>
      <c r="C42" s="15">
        <v>3</v>
      </c>
      <c r="D42" s="5">
        <f t="shared" ref="D42:R42" si="30">IF(D12="Однозначно да",5,IF(D12="Скорее да, чем нет",4,IF(D12="И да, и нет",3,IF(D12="Скорее нет",2,IF(D12="Однозначно нет",1)))))</f>
        <v>3</v>
      </c>
      <c r="E42" s="5">
        <f t="shared" si="30"/>
        <v>2</v>
      </c>
      <c r="F42" s="5">
        <f t="shared" si="30"/>
        <v>3</v>
      </c>
      <c r="G42" s="5">
        <f t="shared" si="30"/>
        <v>4</v>
      </c>
      <c r="H42" s="5">
        <f t="shared" si="30"/>
        <v>3</v>
      </c>
      <c r="I42" s="5">
        <f t="shared" si="30"/>
        <v>4</v>
      </c>
      <c r="J42" s="5">
        <f t="shared" si="30"/>
        <v>4</v>
      </c>
      <c r="K42" s="5">
        <f t="shared" si="30"/>
        <v>4</v>
      </c>
      <c r="L42" s="5">
        <f t="shared" si="30"/>
        <v>4</v>
      </c>
      <c r="M42" s="5">
        <f t="shared" si="30"/>
        <v>2</v>
      </c>
      <c r="N42" s="5">
        <f t="shared" si="30"/>
        <v>3</v>
      </c>
      <c r="O42" s="5">
        <f t="shared" si="30"/>
        <v>4</v>
      </c>
      <c r="P42" s="5">
        <f t="shared" si="30"/>
        <v>4</v>
      </c>
      <c r="Q42" s="5">
        <f t="shared" si="30"/>
        <v>3</v>
      </c>
      <c r="R42" s="5">
        <f t="shared" si="30"/>
        <v>3</v>
      </c>
      <c r="S42" s="8">
        <f t="shared" ref="S42:AN42" si="31">IF(S12="Никогда",1,IF(S12="Очень редко",2,IF(S12="Иногда",3,IF(S12="Часто",4,IF(S12="Очень часто",5,IF(S12="Каждый день",6))))))</f>
        <v>3</v>
      </c>
      <c r="T42" s="8">
        <f t="shared" si="31"/>
        <v>5</v>
      </c>
      <c r="U42" s="8">
        <f t="shared" si="31"/>
        <v>3</v>
      </c>
      <c r="V42" s="8">
        <f t="shared" si="31"/>
        <v>4</v>
      </c>
      <c r="W42" s="8">
        <f t="shared" si="31"/>
        <v>1</v>
      </c>
      <c r="X42" s="8">
        <f t="shared" si="31"/>
        <v>5</v>
      </c>
      <c r="Y42" s="8">
        <f t="shared" si="31"/>
        <v>5</v>
      </c>
      <c r="Z42" s="8">
        <f t="shared" si="31"/>
        <v>3</v>
      </c>
      <c r="AA42" s="8">
        <f t="shared" si="31"/>
        <v>4</v>
      </c>
      <c r="AB42" s="8">
        <f t="shared" si="31"/>
        <v>3</v>
      </c>
      <c r="AC42" s="8">
        <f t="shared" si="31"/>
        <v>2</v>
      </c>
      <c r="AD42" s="8">
        <f t="shared" si="31"/>
        <v>3</v>
      </c>
      <c r="AE42" s="8">
        <f t="shared" si="31"/>
        <v>4</v>
      </c>
      <c r="AF42" s="8">
        <f t="shared" si="31"/>
        <v>5</v>
      </c>
      <c r="AG42" s="8">
        <f t="shared" si="31"/>
        <v>2</v>
      </c>
      <c r="AH42" s="8">
        <f t="shared" si="31"/>
        <v>4</v>
      </c>
      <c r="AI42" s="8">
        <f t="shared" si="31"/>
        <v>4</v>
      </c>
      <c r="AJ42" s="8">
        <f t="shared" si="31"/>
        <v>4</v>
      </c>
      <c r="AK42" s="8">
        <f t="shared" si="31"/>
        <v>4</v>
      </c>
      <c r="AL42" s="8">
        <f t="shared" si="31"/>
        <v>3</v>
      </c>
      <c r="AM42" s="8">
        <f t="shared" si="31"/>
        <v>4</v>
      </c>
      <c r="AN42" s="8">
        <f t="shared" si="31"/>
        <v>5</v>
      </c>
      <c r="AO42" s="10" t="s">
        <v>125</v>
      </c>
      <c r="AP42" s="10" t="s">
        <v>64</v>
      </c>
      <c r="AQ42" s="10" t="s">
        <v>59</v>
      </c>
      <c r="AR42" s="10" t="s">
        <v>56</v>
      </c>
      <c r="AS42" s="10" t="s">
        <v>66</v>
      </c>
      <c r="AT42" s="3" t="s">
        <v>101</v>
      </c>
      <c r="AU42" s="10" t="s">
        <v>96</v>
      </c>
      <c r="AV42" s="10" t="s">
        <v>102</v>
      </c>
      <c r="AW42" s="10" t="s">
        <v>126</v>
      </c>
      <c r="AX42" s="10" t="s">
        <v>82</v>
      </c>
      <c r="AY42" s="10" t="s">
        <v>82</v>
      </c>
      <c r="AZ42" s="10" t="s">
        <v>127</v>
      </c>
      <c r="BA42" s="10"/>
      <c r="BC42" s="16">
        <f t="shared" si="4"/>
        <v>50</v>
      </c>
      <c r="BD42" s="27">
        <f t="shared" si="5"/>
        <v>35</v>
      </c>
      <c r="BE42" s="31">
        <f t="shared" si="6"/>
        <v>16</v>
      </c>
      <c r="BF42" s="35">
        <f t="shared" si="7"/>
        <v>32</v>
      </c>
      <c r="BG42" s="21" t="str">
        <f t="shared" si="8"/>
        <v>у Вас нет сложившейся системы саморазвития, ориентация на развитие сильно зависти от условий</v>
      </c>
      <c r="BH42" t="str">
        <f>IF(BD42&lt;13,"минимальная",IF(BD42&gt;40,"критическая",IF((BD42&gt;13)*AND(BD42&lt;26),"средняя","высокая")))</f>
        <v>высокая</v>
      </c>
      <c r="BI42" t="str">
        <f t="shared" si="10"/>
        <v>высокая</v>
      </c>
      <c r="BJ42" t="str">
        <f t="shared" si="11"/>
        <v>высокая</v>
      </c>
      <c r="BK42" s="23">
        <f t="shared" si="12"/>
        <v>80</v>
      </c>
      <c r="BL42" s="25" t="str">
        <f t="shared" si="13"/>
        <v>высокая</v>
      </c>
    </row>
    <row r="43" spans="1:64" ht="18" customHeight="1" thickBot="1" x14ac:dyDescent="0.25">
      <c r="A43" s="9">
        <v>43341.989062499997</v>
      </c>
      <c r="B43" s="10" t="s">
        <v>128</v>
      </c>
      <c r="C43" s="15" t="s">
        <v>129</v>
      </c>
      <c r="D43" s="5">
        <f t="shared" ref="D43:R43" si="32">IF(D13="Однозначно да",5,IF(D13="Скорее да, чем нет",4,IF(D13="И да, и нет",3,IF(D13="Скорее нет",2,IF(D13="Однозначно нет",1)))))</f>
        <v>5</v>
      </c>
      <c r="E43" s="5">
        <f t="shared" si="32"/>
        <v>4</v>
      </c>
      <c r="F43" s="5">
        <f t="shared" si="32"/>
        <v>5</v>
      </c>
      <c r="G43" s="5">
        <f t="shared" si="32"/>
        <v>4</v>
      </c>
      <c r="H43" s="5">
        <f t="shared" si="32"/>
        <v>3</v>
      </c>
      <c r="I43" s="5">
        <f t="shared" si="32"/>
        <v>5</v>
      </c>
      <c r="J43" s="5">
        <f t="shared" si="32"/>
        <v>4</v>
      </c>
      <c r="K43" s="5">
        <f t="shared" si="32"/>
        <v>3</v>
      </c>
      <c r="L43" s="5">
        <f t="shared" si="32"/>
        <v>5</v>
      </c>
      <c r="M43" s="5">
        <f t="shared" si="32"/>
        <v>5</v>
      </c>
      <c r="N43" s="5">
        <f t="shared" si="32"/>
        <v>5</v>
      </c>
      <c r="O43" s="5">
        <f t="shared" si="32"/>
        <v>5</v>
      </c>
      <c r="P43" s="5">
        <f t="shared" si="32"/>
        <v>5</v>
      </c>
      <c r="Q43" s="5">
        <f t="shared" si="32"/>
        <v>5</v>
      </c>
      <c r="R43" s="5">
        <f t="shared" si="32"/>
        <v>4</v>
      </c>
      <c r="S43" s="8">
        <f t="shared" ref="S43:AN43" si="33">IF(S13="Никогда",1,IF(S13="Очень редко",2,IF(S13="Иногда",3,IF(S13="Часто",4,IF(S13="Очень часто",5,IF(S13="Каждый день",6))))))</f>
        <v>2</v>
      </c>
      <c r="T43" s="8">
        <f t="shared" si="33"/>
        <v>3</v>
      </c>
      <c r="U43" s="8">
        <f t="shared" si="33"/>
        <v>2</v>
      </c>
      <c r="V43" s="8">
        <f t="shared" si="33"/>
        <v>4</v>
      </c>
      <c r="W43" s="8">
        <f t="shared" si="33"/>
        <v>1</v>
      </c>
      <c r="X43" s="8">
        <f t="shared" si="33"/>
        <v>3</v>
      </c>
      <c r="Y43" s="8">
        <f t="shared" si="33"/>
        <v>4</v>
      </c>
      <c r="Z43" s="8">
        <f t="shared" si="33"/>
        <v>1</v>
      </c>
      <c r="AA43" s="8">
        <f t="shared" si="33"/>
        <v>6</v>
      </c>
      <c r="AB43" s="8">
        <f t="shared" si="33"/>
        <v>2</v>
      </c>
      <c r="AC43" s="8">
        <f t="shared" si="33"/>
        <v>1</v>
      </c>
      <c r="AD43" s="8">
        <f t="shared" si="33"/>
        <v>4</v>
      </c>
      <c r="AE43" s="8">
        <f t="shared" si="33"/>
        <v>2</v>
      </c>
      <c r="AF43" s="8">
        <f t="shared" si="33"/>
        <v>2</v>
      </c>
      <c r="AG43" s="8">
        <f t="shared" si="33"/>
        <v>1</v>
      </c>
      <c r="AH43" s="8">
        <f t="shared" si="33"/>
        <v>2</v>
      </c>
      <c r="AI43" s="8">
        <f t="shared" si="33"/>
        <v>4</v>
      </c>
      <c r="AJ43" s="8">
        <f t="shared" si="33"/>
        <v>5</v>
      </c>
      <c r="AK43" s="8">
        <f t="shared" si="33"/>
        <v>5</v>
      </c>
      <c r="AL43" s="8">
        <f t="shared" si="33"/>
        <v>2</v>
      </c>
      <c r="AM43" s="8">
        <f t="shared" si="33"/>
        <v>5</v>
      </c>
      <c r="AN43" s="8">
        <f t="shared" si="33"/>
        <v>1</v>
      </c>
      <c r="AO43" s="10" t="s">
        <v>130</v>
      </c>
      <c r="AP43" s="10" t="s">
        <v>64</v>
      </c>
      <c r="AQ43" s="10" t="s">
        <v>77</v>
      </c>
      <c r="AR43" s="10" t="s">
        <v>66</v>
      </c>
      <c r="AS43" s="10" t="s">
        <v>82</v>
      </c>
      <c r="AT43" s="3" t="s">
        <v>78</v>
      </c>
      <c r="AU43" s="10" t="s">
        <v>79</v>
      </c>
      <c r="AV43" s="10" t="s">
        <v>102</v>
      </c>
      <c r="AW43" s="10" t="s">
        <v>121</v>
      </c>
      <c r="AX43" s="10" t="s">
        <v>82</v>
      </c>
      <c r="AY43" s="10" t="s">
        <v>82</v>
      </c>
      <c r="AZ43" s="10" t="s">
        <v>131</v>
      </c>
      <c r="BA43" s="10" t="s">
        <v>132</v>
      </c>
      <c r="BC43" s="16">
        <f t="shared" si="4"/>
        <v>67</v>
      </c>
      <c r="BD43" s="27">
        <f t="shared" si="5"/>
        <v>19</v>
      </c>
      <c r="BE43" s="31">
        <f t="shared" si="6"/>
        <v>7</v>
      </c>
      <c r="BF43" s="35">
        <f t="shared" si="7"/>
        <v>37</v>
      </c>
      <c r="BG43" s="21" t="str">
        <f t="shared" si="8"/>
        <v>Вы активно реализуете свои потребности в саморазвитии</v>
      </c>
      <c r="BH43" t="str">
        <f t="shared" si="9"/>
        <v>средняя</v>
      </c>
      <c r="BI43" t="str">
        <f t="shared" si="10"/>
        <v>высокая</v>
      </c>
      <c r="BJ43" t="str">
        <f>IF(BF43&lt;13,"минимальная",IF(BF43&gt;37,"критическая",IF((BF43&gt;13)*AND(BF43&lt;24),"средняя","высокая")))</f>
        <v>высокая</v>
      </c>
      <c r="BK43" s="23">
        <f t="shared" si="12"/>
        <v>62</v>
      </c>
      <c r="BL43" s="25" t="str">
        <f t="shared" si="13"/>
        <v>средняя</v>
      </c>
    </row>
    <row r="44" spans="1:64" ht="18" customHeight="1" thickBot="1" x14ac:dyDescent="0.25">
      <c r="A44" s="9">
        <v>43342.004050925927</v>
      </c>
      <c r="B44" s="10" t="s">
        <v>133</v>
      </c>
      <c r="C44" s="15">
        <v>23</v>
      </c>
      <c r="D44" s="5">
        <f t="shared" ref="D44:R44" si="34">IF(D14="Однозначно да",5,IF(D14="Скорее да, чем нет",4,IF(D14="И да, и нет",3,IF(D14="Скорее нет",2,IF(D14="Однозначно нет",1)))))</f>
        <v>4</v>
      </c>
      <c r="E44" s="5">
        <f t="shared" si="34"/>
        <v>5</v>
      </c>
      <c r="F44" s="5">
        <f t="shared" si="34"/>
        <v>5</v>
      </c>
      <c r="G44" s="5">
        <f t="shared" si="34"/>
        <v>4</v>
      </c>
      <c r="H44" s="5">
        <f t="shared" si="34"/>
        <v>3</v>
      </c>
      <c r="I44" s="5">
        <f t="shared" si="34"/>
        <v>4</v>
      </c>
      <c r="J44" s="5">
        <f t="shared" si="34"/>
        <v>4</v>
      </c>
      <c r="K44" s="5">
        <f t="shared" si="34"/>
        <v>5</v>
      </c>
      <c r="L44" s="5">
        <f t="shared" si="34"/>
        <v>5</v>
      </c>
      <c r="M44" s="5">
        <f t="shared" si="34"/>
        <v>5</v>
      </c>
      <c r="N44" s="5">
        <f t="shared" si="34"/>
        <v>4</v>
      </c>
      <c r="O44" s="5">
        <f t="shared" si="34"/>
        <v>4</v>
      </c>
      <c r="P44" s="5">
        <f t="shared" si="34"/>
        <v>5</v>
      </c>
      <c r="Q44" s="5">
        <f t="shared" si="34"/>
        <v>5</v>
      </c>
      <c r="R44" s="5">
        <f t="shared" si="34"/>
        <v>5</v>
      </c>
      <c r="S44" s="8">
        <f t="shared" ref="S44:AN44" si="35">IF(S14="Никогда",1,IF(S14="Очень редко",2,IF(S14="Иногда",3,IF(S14="Часто",4,IF(S14="Очень часто",5,IF(S14="Каждый день",6))))))</f>
        <v>2</v>
      </c>
      <c r="T44" s="8">
        <f t="shared" si="35"/>
        <v>2</v>
      </c>
      <c r="U44" s="8">
        <f t="shared" si="35"/>
        <v>3</v>
      </c>
      <c r="V44" s="8">
        <f t="shared" si="35"/>
        <v>4</v>
      </c>
      <c r="W44" s="8">
        <f t="shared" si="35"/>
        <v>1</v>
      </c>
      <c r="X44" s="8">
        <f t="shared" si="35"/>
        <v>3</v>
      </c>
      <c r="Y44" s="8">
        <f t="shared" si="35"/>
        <v>4</v>
      </c>
      <c r="Z44" s="8">
        <f t="shared" si="35"/>
        <v>2</v>
      </c>
      <c r="AA44" s="8">
        <f t="shared" si="35"/>
        <v>5</v>
      </c>
      <c r="AB44" s="8">
        <f t="shared" si="35"/>
        <v>3</v>
      </c>
      <c r="AC44" s="8">
        <f t="shared" si="35"/>
        <v>1</v>
      </c>
      <c r="AD44" s="8">
        <f t="shared" si="35"/>
        <v>5</v>
      </c>
      <c r="AE44" s="8">
        <f t="shared" si="35"/>
        <v>3</v>
      </c>
      <c r="AF44" s="8">
        <f t="shared" si="35"/>
        <v>3</v>
      </c>
      <c r="AG44" s="8">
        <f t="shared" si="35"/>
        <v>3</v>
      </c>
      <c r="AH44" s="8">
        <f t="shared" si="35"/>
        <v>3</v>
      </c>
      <c r="AI44" s="8">
        <f t="shared" si="35"/>
        <v>4</v>
      </c>
      <c r="AJ44" s="8">
        <f t="shared" si="35"/>
        <v>4</v>
      </c>
      <c r="AK44" s="8">
        <f t="shared" si="35"/>
        <v>4</v>
      </c>
      <c r="AL44" s="8">
        <f t="shared" si="35"/>
        <v>3</v>
      </c>
      <c r="AM44" s="8">
        <f t="shared" si="35"/>
        <v>5</v>
      </c>
      <c r="AN44" s="8">
        <f t="shared" si="35"/>
        <v>1</v>
      </c>
      <c r="AO44" s="10"/>
      <c r="AP44" s="10" t="s">
        <v>64</v>
      </c>
      <c r="AQ44" s="10" t="s">
        <v>59</v>
      </c>
      <c r="AR44" s="10" t="s">
        <v>66</v>
      </c>
      <c r="AS44" s="10" t="s">
        <v>82</v>
      </c>
      <c r="AT44" s="3" t="s">
        <v>78</v>
      </c>
      <c r="AU44" s="10" t="s">
        <v>96</v>
      </c>
      <c r="AV44" s="10" t="s">
        <v>102</v>
      </c>
      <c r="AW44" s="10"/>
      <c r="AX44" s="10" t="s">
        <v>82</v>
      </c>
      <c r="AY44" s="10" t="s">
        <v>66</v>
      </c>
      <c r="AZ44" s="10"/>
      <c r="BA44" s="10"/>
      <c r="BC44" s="16">
        <f t="shared" si="4"/>
        <v>67</v>
      </c>
      <c r="BD44" s="27">
        <f t="shared" si="5"/>
        <v>24</v>
      </c>
      <c r="BE44" s="31">
        <f t="shared" si="6"/>
        <v>9</v>
      </c>
      <c r="BF44" s="35">
        <f t="shared" si="7"/>
        <v>35</v>
      </c>
      <c r="BG44" s="21" t="str">
        <f t="shared" si="8"/>
        <v>Вы активно реализуете свои потребности в саморазвитии</v>
      </c>
      <c r="BH44" t="str">
        <f t="shared" si="9"/>
        <v>средняя</v>
      </c>
      <c r="BI44" t="str">
        <f t="shared" si="10"/>
        <v>средняя</v>
      </c>
      <c r="BJ44" t="str">
        <f t="shared" si="11"/>
        <v>высокая</v>
      </c>
      <c r="BK44" s="23">
        <f t="shared" si="12"/>
        <v>68</v>
      </c>
      <c r="BL44" s="25" t="str">
        <f t="shared" si="13"/>
        <v>высокая</v>
      </c>
    </row>
    <row r="45" spans="1:64" ht="18" customHeight="1" thickBot="1" x14ac:dyDescent="0.25">
      <c r="A45" s="9">
        <v>43342.011435185188</v>
      </c>
      <c r="B45" s="10" t="s">
        <v>134</v>
      </c>
      <c r="C45" s="15">
        <v>42</v>
      </c>
      <c r="D45" s="5">
        <f t="shared" ref="D45:R45" si="36">IF(D15="Однозначно да",5,IF(D15="Скорее да, чем нет",4,IF(D15="И да, и нет",3,IF(D15="Скорее нет",2,IF(D15="Однозначно нет",1)))))</f>
        <v>4</v>
      </c>
      <c r="E45" s="5">
        <f t="shared" si="36"/>
        <v>4</v>
      </c>
      <c r="F45" s="5">
        <f t="shared" si="36"/>
        <v>3</v>
      </c>
      <c r="G45" s="5">
        <f t="shared" si="36"/>
        <v>4</v>
      </c>
      <c r="H45" s="5">
        <f t="shared" si="36"/>
        <v>3</v>
      </c>
      <c r="I45" s="5">
        <f t="shared" si="36"/>
        <v>4</v>
      </c>
      <c r="J45" s="5">
        <f t="shared" si="36"/>
        <v>2</v>
      </c>
      <c r="K45" s="5">
        <f t="shared" si="36"/>
        <v>4</v>
      </c>
      <c r="L45" s="5">
        <f t="shared" si="36"/>
        <v>3</v>
      </c>
      <c r="M45" s="5">
        <f t="shared" si="36"/>
        <v>4</v>
      </c>
      <c r="N45" s="5">
        <f t="shared" si="36"/>
        <v>5</v>
      </c>
      <c r="O45" s="5">
        <f t="shared" si="36"/>
        <v>5</v>
      </c>
      <c r="P45" s="5">
        <f t="shared" si="36"/>
        <v>5</v>
      </c>
      <c r="Q45" s="5">
        <f t="shared" si="36"/>
        <v>5</v>
      </c>
      <c r="R45" s="5">
        <f t="shared" si="36"/>
        <v>5</v>
      </c>
      <c r="S45" s="8">
        <f t="shared" ref="S45:AN45" si="37">IF(S15="Никогда",1,IF(S15="Очень редко",2,IF(S15="Иногда",3,IF(S15="Часто",4,IF(S15="Очень часто",5,IF(S15="Каждый день",6))))))</f>
        <v>3</v>
      </c>
      <c r="T45" s="8">
        <f t="shared" si="37"/>
        <v>3</v>
      </c>
      <c r="U45" s="8">
        <f t="shared" si="37"/>
        <v>2</v>
      </c>
      <c r="V45" s="8">
        <f t="shared" si="37"/>
        <v>5</v>
      </c>
      <c r="W45" s="8">
        <f t="shared" si="37"/>
        <v>3</v>
      </c>
      <c r="X45" s="8">
        <f t="shared" si="37"/>
        <v>1</v>
      </c>
      <c r="Y45" s="8">
        <f t="shared" si="37"/>
        <v>3</v>
      </c>
      <c r="Z45" s="8">
        <f t="shared" si="37"/>
        <v>3</v>
      </c>
      <c r="AA45" s="8">
        <f t="shared" si="37"/>
        <v>3</v>
      </c>
      <c r="AB45" s="8">
        <f t="shared" si="37"/>
        <v>1</v>
      </c>
      <c r="AC45" s="8">
        <f t="shared" si="37"/>
        <v>1</v>
      </c>
      <c r="AD45" s="8">
        <f t="shared" si="37"/>
        <v>4</v>
      </c>
      <c r="AE45" s="8">
        <f t="shared" si="37"/>
        <v>2</v>
      </c>
      <c r="AF45" s="8">
        <f t="shared" si="37"/>
        <v>3</v>
      </c>
      <c r="AG45" s="8">
        <f t="shared" si="37"/>
        <v>1</v>
      </c>
      <c r="AH45" s="8">
        <f t="shared" si="37"/>
        <v>3</v>
      </c>
      <c r="AI45" s="8">
        <f t="shared" si="37"/>
        <v>3</v>
      </c>
      <c r="AJ45" s="8">
        <f t="shared" si="37"/>
        <v>4</v>
      </c>
      <c r="AK45" s="8">
        <f t="shared" si="37"/>
        <v>3</v>
      </c>
      <c r="AL45" s="8">
        <f t="shared" si="37"/>
        <v>2</v>
      </c>
      <c r="AM45" s="8">
        <f t="shared" si="37"/>
        <v>5</v>
      </c>
      <c r="AN45" s="8">
        <f t="shared" si="37"/>
        <v>2</v>
      </c>
      <c r="AO45" s="10"/>
      <c r="AP45" s="10" t="s">
        <v>64</v>
      </c>
      <c r="AQ45" s="10" t="s">
        <v>59</v>
      </c>
      <c r="AR45" s="10" t="s">
        <v>66</v>
      </c>
      <c r="AS45" s="10" t="s">
        <v>82</v>
      </c>
      <c r="AT45" s="3" t="s">
        <v>78</v>
      </c>
      <c r="AU45" s="10" t="s">
        <v>135</v>
      </c>
      <c r="AV45" s="10" t="s">
        <v>136</v>
      </c>
      <c r="AW45" s="10" t="s">
        <v>137</v>
      </c>
      <c r="AX45" s="10" t="s">
        <v>138</v>
      </c>
      <c r="AY45" s="10" t="s">
        <v>66</v>
      </c>
      <c r="AZ45" s="10"/>
      <c r="BA45" s="10"/>
      <c r="BC45" s="16">
        <f t="shared" si="4"/>
        <v>60</v>
      </c>
      <c r="BD45" s="27">
        <f t="shared" si="5"/>
        <v>22</v>
      </c>
      <c r="BE45" s="31">
        <f t="shared" si="6"/>
        <v>10</v>
      </c>
      <c r="BF45" s="35">
        <f t="shared" si="7"/>
        <v>30</v>
      </c>
      <c r="BG45" s="21" t="str">
        <f t="shared" si="8"/>
        <v>Вы активно реализуете свои потребности в саморазвитии</v>
      </c>
      <c r="BH45" t="str">
        <f t="shared" si="9"/>
        <v>средняя</v>
      </c>
      <c r="BI45" t="str">
        <f t="shared" si="10"/>
        <v>средняя</v>
      </c>
      <c r="BJ45" t="str">
        <f t="shared" si="11"/>
        <v>высокая</v>
      </c>
      <c r="BK45" s="23">
        <f t="shared" si="12"/>
        <v>60</v>
      </c>
      <c r="BL45" s="25" t="str">
        <f t="shared" si="13"/>
        <v>средняя</v>
      </c>
    </row>
    <row r="46" spans="1:64" ht="18" customHeight="1" thickBot="1" x14ac:dyDescent="0.25">
      <c r="A46" s="9">
        <v>43342.012777777774</v>
      </c>
      <c r="B46" s="10" t="s">
        <v>94</v>
      </c>
      <c r="C46" s="15">
        <v>38</v>
      </c>
      <c r="D46" s="5">
        <f t="shared" ref="D46:R46" si="38">IF(D16="Однозначно да",5,IF(D16="Скорее да, чем нет",4,IF(D16="И да, и нет",3,IF(D16="Скорее нет",2,IF(D16="Однозначно нет",1)))))</f>
        <v>5</v>
      </c>
      <c r="E46" s="5">
        <f t="shared" si="38"/>
        <v>5</v>
      </c>
      <c r="F46" s="5">
        <f t="shared" si="38"/>
        <v>3</v>
      </c>
      <c r="G46" s="5">
        <f t="shared" si="38"/>
        <v>5</v>
      </c>
      <c r="H46" s="5">
        <f t="shared" si="38"/>
        <v>5</v>
      </c>
      <c r="I46" s="5">
        <f t="shared" si="38"/>
        <v>5</v>
      </c>
      <c r="J46" s="5">
        <f t="shared" si="38"/>
        <v>4</v>
      </c>
      <c r="K46" s="5">
        <f t="shared" si="38"/>
        <v>4</v>
      </c>
      <c r="L46" s="5">
        <f t="shared" si="38"/>
        <v>5</v>
      </c>
      <c r="M46" s="5">
        <f t="shared" si="38"/>
        <v>3</v>
      </c>
      <c r="N46" s="5">
        <f t="shared" si="38"/>
        <v>4</v>
      </c>
      <c r="O46" s="5">
        <f t="shared" si="38"/>
        <v>4</v>
      </c>
      <c r="P46" s="5">
        <f t="shared" si="38"/>
        <v>5</v>
      </c>
      <c r="Q46" s="5">
        <f t="shared" si="38"/>
        <v>4</v>
      </c>
      <c r="R46" s="5">
        <f t="shared" si="38"/>
        <v>4</v>
      </c>
      <c r="S46" s="8">
        <f t="shared" ref="S46:AN46" si="39">IF(S16="Никогда",1,IF(S16="Очень редко",2,IF(S16="Иногда",3,IF(S16="Часто",4,IF(S16="Очень часто",5,IF(S16="Каждый день",6))))))</f>
        <v>3</v>
      </c>
      <c r="T46" s="8">
        <f t="shared" si="39"/>
        <v>3</v>
      </c>
      <c r="U46" s="8">
        <f t="shared" si="39"/>
        <v>3</v>
      </c>
      <c r="V46" s="8">
        <f t="shared" si="39"/>
        <v>4</v>
      </c>
      <c r="W46" s="8">
        <f t="shared" si="39"/>
        <v>2</v>
      </c>
      <c r="X46" s="8">
        <f t="shared" si="39"/>
        <v>3</v>
      </c>
      <c r="Y46" s="8">
        <f t="shared" si="39"/>
        <v>4</v>
      </c>
      <c r="Z46" s="8">
        <f t="shared" si="39"/>
        <v>1</v>
      </c>
      <c r="AA46" s="8">
        <f t="shared" si="39"/>
        <v>6</v>
      </c>
      <c r="AB46" s="8">
        <f t="shared" si="39"/>
        <v>2</v>
      </c>
      <c r="AC46" s="8">
        <f t="shared" si="39"/>
        <v>1</v>
      </c>
      <c r="AD46" s="8">
        <f t="shared" si="39"/>
        <v>6</v>
      </c>
      <c r="AE46" s="8">
        <f t="shared" si="39"/>
        <v>2</v>
      </c>
      <c r="AF46" s="8">
        <f t="shared" si="39"/>
        <v>3</v>
      </c>
      <c r="AG46" s="8">
        <f t="shared" si="39"/>
        <v>2</v>
      </c>
      <c r="AH46" s="8">
        <f t="shared" si="39"/>
        <v>3</v>
      </c>
      <c r="AI46" s="8">
        <f t="shared" si="39"/>
        <v>4</v>
      </c>
      <c r="AJ46" s="8">
        <f t="shared" si="39"/>
        <v>5</v>
      </c>
      <c r="AK46" s="8">
        <f t="shared" si="39"/>
        <v>5</v>
      </c>
      <c r="AL46" s="8">
        <f t="shared" si="39"/>
        <v>1</v>
      </c>
      <c r="AM46" s="8">
        <f t="shared" si="39"/>
        <v>5</v>
      </c>
      <c r="AN46" s="8">
        <f t="shared" si="39"/>
        <v>3</v>
      </c>
      <c r="AO46" s="10" t="s">
        <v>139</v>
      </c>
      <c r="AP46" s="10" t="s">
        <v>64</v>
      </c>
      <c r="AQ46" s="10" t="s">
        <v>77</v>
      </c>
      <c r="AR46" s="10" t="s">
        <v>66</v>
      </c>
      <c r="AS46" s="10" t="s">
        <v>66</v>
      </c>
      <c r="AT46" s="3" t="s">
        <v>101</v>
      </c>
      <c r="AU46" s="10" t="s">
        <v>96</v>
      </c>
      <c r="AV46" s="10" t="s">
        <v>69</v>
      </c>
      <c r="AW46" s="10" t="s">
        <v>140</v>
      </c>
      <c r="AX46" s="10" t="s">
        <v>71</v>
      </c>
      <c r="AY46" s="10" t="s">
        <v>141</v>
      </c>
      <c r="AZ46" s="10" t="s">
        <v>142</v>
      </c>
      <c r="BA46" s="13" t="s">
        <v>143</v>
      </c>
      <c r="BC46" s="16">
        <f t="shared" si="4"/>
        <v>65</v>
      </c>
      <c r="BD46" s="27">
        <f t="shared" si="5"/>
        <v>22</v>
      </c>
      <c r="BE46" s="31">
        <f t="shared" si="6"/>
        <v>11</v>
      </c>
      <c r="BF46" s="35">
        <f t="shared" si="7"/>
        <v>39</v>
      </c>
      <c r="BG46" s="21" t="str">
        <f t="shared" si="8"/>
        <v>Вы активно реализуете свои потребности в саморазвитии</v>
      </c>
      <c r="BH46" t="str">
        <f t="shared" si="9"/>
        <v>средняя</v>
      </c>
      <c r="BI46" t="str">
        <f t="shared" si="10"/>
        <v>средняя</v>
      </c>
      <c r="BJ46" t="str">
        <f t="shared" si="11"/>
        <v>критическая</v>
      </c>
      <c r="BK46" s="23">
        <f t="shared" si="12"/>
        <v>71</v>
      </c>
      <c r="BL46" s="25" t="str">
        <f t="shared" si="13"/>
        <v>высокая</v>
      </c>
    </row>
    <row r="47" spans="1:64" ht="18" customHeight="1" thickBot="1" x14ac:dyDescent="0.25">
      <c r="A47" s="9">
        <v>43342.278067129628</v>
      </c>
      <c r="B47" s="10" t="s">
        <v>144</v>
      </c>
      <c r="C47" s="15">
        <v>47</v>
      </c>
      <c r="D47" s="5">
        <f t="shared" ref="D47:R47" si="40">IF(D17="Однозначно да",5,IF(D17="Скорее да, чем нет",4,IF(D17="И да, и нет",3,IF(D17="Скорее нет",2,IF(D17="Однозначно нет",1)))))</f>
        <v>5</v>
      </c>
      <c r="E47" s="5">
        <f t="shared" si="40"/>
        <v>3</v>
      </c>
      <c r="F47" s="5">
        <f t="shared" si="40"/>
        <v>2</v>
      </c>
      <c r="G47" s="5">
        <f t="shared" si="40"/>
        <v>5</v>
      </c>
      <c r="H47" s="5">
        <f t="shared" si="40"/>
        <v>4</v>
      </c>
      <c r="I47" s="5">
        <f t="shared" si="40"/>
        <v>4</v>
      </c>
      <c r="J47" s="5">
        <f t="shared" si="40"/>
        <v>4</v>
      </c>
      <c r="K47" s="5">
        <f t="shared" si="40"/>
        <v>3</v>
      </c>
      <c r="L47" s="5">
        <f t="shared" si="40"/>
        <v>4</v>
      </c>
      <c r="M47" s="5">
        <f t="shared" si="40"/>
        <v>4</v>
      </c>
      <c r="N47" s="5">
        <f t="shared" si="40"/>
        <v>5</v>
      </c>
      <c r="O47" s="5">
        <f t="shared" si="40"/>
        <v>3</v>
      </c>
      <c r="P47" s="5">
        <f t="shared" si="40"/>
        <v>4</v>
      </c>
      <c r="Q47" s="5">
        <f t="shared" si="40"/>
        <v>3</v>
      </c>
      <c r="R47" s="5">
        <f t="shared" si="40"/>
        <v>3</v>
      </c>
      <c r="S47" s="8">
        <f t="shared" ref="S47:AN47" si="41">IF(S17="Никогда",1,IF(S17="Очень редко",2,IF(S17="Иногда",3,IF(S17="Часто",4,IF(S17="Очень часто",5,IF(S17="Каждый день",6))))))</f>
        <v>3</v>
      </c>
      <c r="T47" s="8">
        <f t="shared" si="41"/>
        <v>3</v>
      </c>
      <c r="U47" s="8">
        <f t="shared" si="41"/>
        <v>2</v>
      </c>
      <c r="V47" s="8">
        <f t="shared" si="41"/>
        <v>4</v>
      </c>
      <c r="W47" s="8">
        <f t="shared" si="41"/>
        <v>2</v>
      </c>
      <c r="X47" s="8">
        <f t="shared" si="41"/>
        <v>5</v>
      </c>
      <c r="Y47" s="8">
        <f t="shared" si="41"/>
        <v>4</v>
      </c>
      <c r="Z47" s="8">
        <f t="shared" si="41"/>
        <v>3</v>
      </c>
      <c r="AA47" s="8">
        <f t="shared" si="41"/>
        <v>4</v>
      </c>
      <c r="AB47" s="8">
        <f t="shared" si="41"/>
        <v>3</v>
      </c>
      <c r="AC47" s="8">
        <f t="shared" si="41"/>
        <v>2</v>
      </c>
      <c r="AD47" s="8">
        <f t="shared" si="41"/>
        <v>4</v>
      </c>
      <c r="AE47" s="8">
        <f t="shared" si="41"/>
        <v>3</v>
      </c>
      <c r="AF47" s="8">
        <f t="shared" si="41"/>
        <v>4</v>
      </c>
      <c r="AG47" s="8">
        <f t="shared" si="41"/>
        <v>1</v>
      </c>
      <c r="AH47" s="8">
        <f t="shared" si="41"/>
        <v>3</v>
      </c>
      <c r="AI47" s="8">
        <f t="shared" si="41"/>
        <v>4</v>
      </c>
      <c r="AJ47" s="8">
        <f t="shared" si="41"/>
        <v>4</v>
      </c>
      <c r="AK47" s="8">
        <f t="shared" si="41"/>
        <v>4</v>
      </c>
      <c r="AL47" s="8">
        <f t="shared" si="41"/>
        <v>3</v>
      </c>
      <c r="AM47" s="8">
        <f t="shared" si="41"/>
        <v>3</v>
      </c>
      <c r="AN47" s="8">
        <f t="shared" si="41"/>
        <v>3</v>
      </c>
      <c r="AO47" s="10"/>
      <c r="AP47" s="10" t="s">
        <v>64</v>
      </c>
      <c r="AQ47" s="10" t="s">
        <v>77</v>
      </c>
      <c r="AR47" s="10" t="s">
        <v>66</v>
      </c>
      <c r="AS47" s="10" t="s">
        <v>66</v>
      </c>
      <c r="AT47" s="3" t="s">
        <v>101</v>
      </c>
      <c r="AU47" s="10" t="s">
        <v>96</v>
      </c>
      <c r="AV47" s="10" t="s">
        <v>136</v>
      </c>
      <c r="AW47" s="10" t="s">
        <v>145</v>
      </c>
      <c r="AX47" s="10" t="s">
        <v>71</v>
      </c>
      <c r="AY47" s="10" t="s">
        <v>66</v>
      </c>
      <c r="AZ47" s="10" t="s">
        <v>146</v>
      </c>
      <c r="BA47" s="10" t="s">
        <v>147</v>
      </c>
      <c r="BC47" s="16">
        <f t="shared" si="4"/>
        <v>56</v>
      </c>
      <c r="BD47" s="27">
        <f t="shared" si="5"/>
        <v>29</v>
      </c>
      <c r="BE47" s="31">
        <f t="shared" si="6"/>
        <v>14</v>
      </c>
      <c r="BF47" s="35">
        <f t="shared" si="7"/>
        <v>31</v>
      </c>
      <c r="BG47" s="21" t="str">
        <f t="shared" si="8"/>
        <v>Вы активно реализуете свои потребности в саморазвитии</v>
      </c>
      <c r="BH47" t="str">
        <f t="shared" si="9"/>
        <v>высокая</v>
      </c>
      <c r="BI47" t="str">
        <f>IF(BE47&lt;6,"минимальная",IF(BE47&gt;30,"критическая",IF((BE47&gt;7)*AND(BE47&lt;14),"средняя","высокая")))</f>
        <v>высокая</v>
      </c>
      <c r="BJ47" t="str">
        <f t="shared" si="11"/>
        <v>высокая</v>
      </c>
      <c r="BK47" s="23">
        <f t="shared" si="12"/>
        <v>71</v>
      </c>
      <c r="BL47" s="25" t="str">
        <f t="shared" si="13"/>
        <v>высокая</v>
      </c>
    </row>
    <row r="48" spans="1:64" ht="18" customHeight="1" thickBot="1" x14ac:dyDescent="0.25">
      <c r="A48" s="9">
        <v>43342.300405092596</v>
      </c>
      <c r="B48" s="10" t="s">
        <v>148</v>
      </c>
      <c r="C48" s="15">
        <v>51</v>
      </c>
      <c r="D48" s="5">
        <f t="shared" ref="D48:R48" si="42">IF(D18="Однозначно да",5,IF(D18="Скорее да, чем нет",4,IF(D18="И да, и нет",3,IF(D18="Скорее нет",2,IF(D18="Однозначно нет",1)))))</f>
        <v>5</v>
      </c>
      <c r="E48" s="5">
        <f t="shared" si="42"/>
        <v>4</v>
      </c>
      <c r="F48" s="5">
        <f t="shared" si="42"/>
        <v>2</v>
      </c>
      <c r="G48" s="5">
        <f t="shared" si="42"/>
        <v>5</v>
      </c>
      <c r="H48" s="5">
        <f t="shared" si="42"/>
        <v>4</v>
      </c>
      <c r="I48" s="5">
        <f t="shared" si="42"/>
        <v>5</v>
      </c>
      <c r="J48" s="5">
        <f t="shared" si="42"/>
        <v>5</v>
      </c>
      <c r="K48" s="5">
        <f t="shared" si="42"/>
        <v>5</v>
      </c>
      <c r="L48" s="5">
        <f t="shared" si="42"/>
        <v>4</v>
      </c>
      <c r="M48" s="5">
        <f t="shared" si="42"/>
        <v>5</v>
      </c>
      <c r="N48" s="5">
        <f t="shared" si="42"/>
        <v>2</v>
      </c>
      <c r="O48" s="5">
        <f t="shared" si="42"/>
        <v>4</v>
      </c>
      <c r="P48" s="5">
        <f t="shared" si="42"/>
        <v>5</v>
      </c>
      <c r="Q48" s="5">
        <f t="shared" si="42"/>
        <v>4</v>
      </c>
      <c r="R48" s="5">
        <f t="shared" si="42"/>
        <v>5</v>
      </c>
      <c r="S48" s="8">
        <f t="shared" ref="S48:AN48" si="43">IF(S18="Никогда",1,IF(S18="Очень редко",2,IF(S18="Иногда",3,IF(S18="Часто",4,IF(S18="Очень часто",5,IF(S18="Каждый день",6))))))</f>
        <v>2</v>
      </c>
      <c r="T48" s="8">
        <f t="shared" si="43"/>
        <v>3</v>
      </c>
      <c r="U48" s="8">
        <f t="shared" si="43"/>
        <v>2</v>
      </c>
      <c r="V48" s="8">
        <f t="shared" si="43"/>
        <v>4</v>
      </c>
      <c r="W48" s="8">
        <f t="shared" si="43"/>
        <v>1</v>
      </c>
      <c r="X48" s="8">
        <f t="shared" si="43"/>
        <v>2</v>
      </c>
      <c r="Y48" s="8">
        <f t="shared" si="43"/>
        <v>3</v>
      </c>
      <c r="Z48" s="8">
        <f t="shared" si="43"/>
        <v>2</v>
      </c>
      <c r="AA48" s="8">
        <f t="shared" si="43"/>
        <v>6</v>
      </c>
      <c r="AB48" s="8">
        <f t="shared" si="43"/>
        <v>1</v>
      </c>
      <c r="AC48" s="8">
        <f t="shared" si="43"/>
        <v>1</v>
      </c>
      <c r="AD48" s="8">
        <f t="shared" si="43"/>
        <v>5</v>
      </c>
      <c r="AE48" s="8">
        <f t="shared" si="43"/>
        <v>2</v>
      </c>
      <c r="AF48" s="8">
        <f t="shared" si="43"/>
        <v>4</v>
      </c>
      <c r="AG48" s="8">
        <f t="shared" si="43"/>
        <v>1</v>
      </c>
      <c r="AH48" s="8">
        <f t="shared" si="43"/>
        <v>3</v>
      </c>
      <c r="AI48" s="8">
        <f t="shared" si="43"/>
        <v>4</v>
      </c>
      <c r="AJ48" s="8">
        <f t="shared" si="43"/>
        <v>4</v>
      </c>
      <c r="AK48" s="8">
        <f t="shared" si="43"/>
        <v>4</v>
      </c>
      <c r="AL48" s="8">
        <f t="shared" si="43"/>
        <v>3</v>
      </c>
      <c r="AM48" s="8">
        <f t="shared" si="43"/>
        <v>6</v>
      </c>
      <c r="AN48" s="8">
        <f t="shared" si="43"/>
        <v>3</v>
      </c>
      <c r="AO48" s="10" t="s">
        <v>149</v>
      </c>
      <c r="AP48" s="10" t="s">
        <v>82</v>
      </c>
      <c r="AQ48" s="10" t="s">
        <v>59</v>
      </c>
      <c r="AR48" s="10" t="s">
        <v>66</v>
      </c>
      <c r="AS48" s="10" t="s">
        <v>66</v>
      </c>
      <c r="AT48" s="3" t="s">
        <v>101</v>
      </c>
      <c r="AU48" s="10" t="s">
        <v>107</v>
      </c>
      <c r="AV48" s="10" t="s">
        <v>102</v>
      </c>
      <c r="AW48" s="10" t="s">
        <v>108</v>
      </c>
      <c r="AX48" s="10" t="s">
        <v>82</v>
      </c>
      <c r="AY48" s="10" t="s">
        <v>82</v>
      </c>
      <c r="AZ48" s="10" t="s">
        <v>150</v>
      </c>
      <c r="BA48" s="10"/>
      <c r="BC48" s="16">
        <f t="shared" si="4"/>
        <v>64</v>
      </c>
      <c r="BD48" s="27">
        <f t="shared" si="5"/>
        <v>23</v>
      </c>
      <c r="BE48" s="31">
        <f t="shared" si="6"/>
        <v>10</v>
      </c>
      <c r="BF48" s="35">
        <f t="shared" si="7"/>
        <v>36</v>
      </c>
      <c r="BG48" s="21" t="str">
        <f t="shared" si="8"/>
        <v>Вы активно реализуете свои потребности в саморазвитии</v>
      </c>
      <c r="BH48" t="str">
        <f t="shared" si="9"/>
        <v>средняя</v>
      </c>
      <c r="BI48" t="str">
        <f t="shared" si="10"/>
        <v>средняя</v>
      </c>
      <c r="BJ48" t="str">
        <f t="shared" ref="BJ48:BJ57" si="44">IF(BF48&lt;13,"минимальная",IF(BF48&gt;37,"критическая",IF((BF48&gt;13)*AND(BF48&lt;24),"средняя","высокая")))</f>
        <v>высокая</v>
      </c>
      <c r="BK48" s="23">
        <f t="shared" si="12"/>
        <v>66</v>
      </c>
      <c r="BL48" s="25" t="str">
        <f t="shared" si="13"/>
        <v>средняя</v>
      </c>
    </row>
    <row r="49" spans="1:64" ht="18" customHeight="1" thickBot="1" x14ac:dyDescent="0.25">
      <c r="A49" s="9">
        <v>43342.411886574075</v>
      </c>
      <c r="B49" s="10" t="s">
        <v>90</v>
      </c>
      <c r="C49" s="15">
        <v>59</v>
      </c>
      <c r="D49" s="5">
        <f t="shared" ref="D49:R50" si="45">IF(D19="Однозначно да",5,IF(D19="Скорее да, чем нет",4,IF(D19="И да, и нет",3,IF(D19="Скорее нет",2,IF(D19="Однозначно нет",1)))))</f>
        <v>5</v>
      </c>
      <c r="E49" s="5">
        <f t="shared" si="45"/>
        <v>5</v>
      </c>
      <c r="F49" s="5">
        <f t="shared" si="45"/>
        <v>4</v>
      </c>
      <c r="G49" s="5">
        <f t="shared" si="45"/>
        <v>4</v>
      </c>
      <c r="H49" s="5">
        <f t="shared" si="45"/>
        <v>4</v>
      </c>
      <c r="I49" s="5">
        <f t="shared" si="45"/>
        <v>4</v>
      </c>
      <c r="J49" s="5">
        <f t="shared" si="45"/>
        <v>5</v>
      </c>
      <c r="K49" s="5">
        <f t="shared" si="45"/>
        <v>3</v>
      </c>
      <c r="L49" s="5">
        <f t="shared" si="45"/>
        <v>4</v>
      </c>
      <c r="M49" s="5">
        <f t="shared" si="45"/>
        <v>3</v>
      </c>
      <c r="N49" s="5">
        <f t="shared" si="45"/>
        <v>5</v>
      </c>
      <c r="O49" s="5">
        <f t="shared" si="45"/>
        <v>5</v>
      </c>
      <c r="P49" s="5">
        <f t="shared" si="45"/>
        <v>5</v>
      </c>
      <c r="Q49" s="5">
        <f t="shared" si="45"/>
        <v>5</v>
      </c>
      <c r="R49" s="5">
        <f t="shared" si="45"/>
        <v>5</v>
      </c>
      <c r="S49" s="8">
        <f t="shared" ref="S49:AN53" si="46">IF(S19="Никогда",1,IF(S19="Очень редко",2,IF(S19="Иногда",3,IF(S19="Часто",4,IF(S19="Очень часто",5,IF(S19="Каждый день",6))))))</f>
        <v>2</v>
      </c>
      <c r="T49" s="8">
        <f t="shared" si="46"/>
        <v>3</v>
      </c>
      <c r="U49" s="8">
        <f t="shared" si="46"/>
        <v>3</v>
      </c>
      <c r="V49" s="8">
        <f t="shared" si="46"/>
        <v>5</v>
      </c>
      <c r="W49" s="8">
        <f t="shared" si="46"/>
        <v>1</v>
      </c>
      <c r="X49" s="8">
        <f t="shared" si="46"/>
        <v>3</v>
      </c>
      <c r="Y49" s="8">
        <f t="shared" si="46"/>
        <v>3</v>
      </c>
      <c r="Z49" s="8">
        <f t="shared" si="46"/>
        <v>2</v>
      </c>
      <c r="AA49" s="8">
        <f t="shared" si="46"/>
        <v>6</v>
      </c>
      <c r="AB49" s="8">
        <f t="shared" si="46"/>
        <v>1</v>
      </c>
      <c r="AC49" s="8">
        <f t="shared" si="46"/>
        <v>1</v>
      </c>
      <c r="AD49" s="8">
        <f t="shared" si="46"/>
        <v>4</v>
      </c>
      <c r="AE49" s="8">
        <f t="shared" si="46"/>
        <v>3</v>
      </c>
      <c r="AF49" s="8">
        <f t="shared" si="46"/>
        <v>3</v>
      </c>
      <c r="AG49" s="8">
        <f t="shared" si="46"/>
        <v>3</v>
      </c>
      <c r="AH49" s="8">
        <f t="shared" si="46"/>
        <v>3</v>
      </c>
      <c r="AI49" s="8">
        <f t="shared" si="46"/>
        <v>4</v>
      </c>
      <c r="AJ49" s="8">
        <f t="shared" si="46"/>
        <v>4</v>
      </c>
      <c r="AK49" s="8">
        <f t="shared" si="46"/>
        <v>5</v>
      </c>
      <c r="AL49" s="8">
        <f t="shared" si="46"/>
        <v>3</v>
      </c>
      <c r="AM49" s="8">
        <f t="shared" si="46"/>
        <v>4</v>
      </c>
      <c r="AN49" s="8">
        <f t="shared" si="46"/>
        <v>2</v>
      </c>
      <c r="AO49" s="10" t="s">
        <v>151</v>
      </c>
      <c r="AP49" s="10" t="s">
        <v>64</v>
      </c>
      <c r="AQ49" s="10" t="s">
        <v>77</v>
      </c>
      <c r="AR49" s="10" t="s">
        <v>66</v>
      </c>
      <c r="AS49" s="10" t="s">
        <v>82</v>
      </c>
      <c r="AT49" s="3" t="s">
        <v>101</v>
      </c>
      <c r="AU49" s="10" t="s">
        <v>96</v>
      </c>
      <c r="AV49" s="10" t="s">
        <v>102</v>
      </c>
      <c r="AW49" s="10" t="s">
        <v>121</v>
      </c>
      <c r="AX49" s="10" t="s">
        <v>82</v>
      </c>
      <c r="AY49" s="10" t="s">
        <v>66</v>
      </c>
      <c r="AZ49" s="10" t="s">
        <v>152</v>
      </c>
      <c r="BA49" s="10" t="s">
        <v>153</v>
      </c>
      <c r="BC49" s="16">
        <f t="shared" si="4"/>
        <v>66</v>
      </c>
      <c r="BD49" s="27">
        <f t="shared" si="5"/>
        <v>25</v>
      </c>
      <c r="BE49" s="31">
        <f t="shared" si="6"/>
        <v>8</v>
      </c>
      <c r="BF49" s="35">
        <f t="shared" si="7"/>
        <v>35</v>
      </c>
      <c r="BG49" s="21" t="str">
        <f t="shared" si="8"/>
        <v>Вы активно реализуете свои потребности в саморазвитии</v>
      </c>
      <c r="BH49" t="str">
        <f t="shared" si="9"/>
        <v>средняя</v>
      </c>
      <c r="BI49" t="str">
        <f t="shared" si="10"/>
        <v>средняя</v>
      </c>
      <c r="BJ49" t="str">
        <f t="shared" si="44"/>
        <v>высокая</v>
      </c>
      <c r="BK49" s="23">
        <f t="shared" si="12"/>
        <v>68</v>
      </c>
      <c r="BL49" s="25" t="str">
        <f t="shared" si="13"/>
        <v>высокая</v>
      </c>
    </row>
    <row r="50" spans="1:64" ht="18" customHeight="1" thickBot="1" x14ac:dyDescent="0.25">
      <c r="A50" s="9">
        <v>43342.438923611109</v>
      </c>
      <c r="B50" s="10" t="s">
        <v>154</v>
      </c>
      <c r="C50" s="11">
        <v>61</v>
      </c>
      <c r="D50" s="5">
        <f t="shared" si="45"/>
        <v>4</v>
      </c>
      <c r="E50" s="5">
        <f t="shared" si="45"/>
        <v>4</v>
      </c>
      <c r="F50" s="5">
        <f t="shared" si="45"/>
        <v>3</v>
      </c>
      <c r="G50" s="5">
        <f t="shared" si="45"/>
        <v>5</v>
      </c>
      <c r="H50" s="5">
        <f t="shared" si="45"/>
        <v>4</v>
      </c>
      <c r="I50" s="5">
        <f t="shared" si="45"/>
        <v>5</v>
      </c>
      <c r="J50" s="5">
        <f t="shared" si="45"/>
        <v>5</v>
      </c>
      <c r="K50" s="5">
        <f t="shared" si="45"/>
        <v>4</v>
      </c>
      <c r="L50" s="5">
        <f t="shared" si="45"/>
        <v>4</v>
      </c>
      <c r="M50" s="5">
        <f t="shared" si="45"/>
        <v>4</v>
      </c>
      <c r="N50" s="5">
        <f t="shared" si="45"/>
        <v>4</v>
      </c>
      <c r="O50" s="5">
        <f t="shared" si="45"/>
        <v>5</v>
      </c>
      <c r="P50" s="5">
        <f t="shared" si="45"/>
        <v>5</v>
      </c>
      <c r="Q50" s="5">
        <f t="shared" si="45"/>
        <v>4</v>
      </c>
      <c r="R50" s="5">
        <f t="shared" si="45"/>
        <v>3</v>
      </c>
      <c r="S50" s="8">
        <f t="shared" si="46"/>
        <v>2</v>
      </c>
      <c r="T50" s="8">
        <f t="shared" si="46"/>
        <v>2</v>
      </c>
      <c r="U50" s="8">
        <f t="shared" si="46"/>
        <v>3</v>
      </c>
      <c r="V50" s="8">
        <f t="shared" si="46"/>
        <v>5</v>
      </c>
      <c r="W50" s="8">
        <f t="shared" si="46"/>
        <v>2</v>
      </c>
      <c r="X50" s="8">
        <f t="shared" si="46"/>
        <v>2</v>
      </c>
      <c r="Y50" s="8">
        <f t="shared" si="46"/>
        <v>5</v>
      </c>
      <c r="Z50" s="8">
        <f t="shared" si="46"/>
        <v>2</v>
      </c>
      <c r="AA50" s="8">
        <f t="shared" si="46"/>
        <v>5</v>
      </c>
      <c r="AB50" s="8">
        <f t="shared" si="46"/>
        <v>1</v>
      </c>
      <c r="AC50" s="8">
        <f t="shared" si="46"/>
        <v>2</v>
      </c>
      <c r="AD50" s="8">
        <f t="shared" si="46"/>
        <v>5</v>
      </c>
      <c r="AE50" s="8">
        <f t="shared" si="46"/>
        <v>1</v>
      </c>
      <c r="AF50" s="8">
        <f t="shared" si="46"/>
        <v>3</v>
      </c>
      <c r="AG50" s="8">
        <f t="shared" si="46"/>
        <v>2</v>
      </c>
      <c r="AH50" s="8">
        <f t="shared" si="46"/>
        <v>2</v>
      </c>
      <c r="AI50" s="8">
        <f t="shared" si="46"/>
        <v>6</v>
      </c>
      <c r="AJ50" s="8">
        <f t="shared" si="46"/>
        <v>6</v>
      </c>
      <c r="AK50" s="8">
        <f t="shared" si="46"/>
        <v>5</v>
      </c>
      <c r="AL50" s="8">
        <f t="shared" si="46"/>
        <v>2</v>
      </c>
      <c r="AM50" s="8">
        <f t="shared" si="46"/>
        <v>6</v>
      </c>
      <c r="AN50" s="8">
        <f t="shared" si="46"/>
        <v>2</v>
      </c>
      <c r="AO50" s="10" t="s">
        <v>155</v>
      </c>
      <c r="AP50" s="10" t="s">
        <v>64</v>
      </c>
      <c r="AQ50" s="10" t="s">
        <v>77</v>
      </c>
      <c r="AR50" s="10" t="s">
        <v>56</v>
      </c>
      <c r="AS50" s="10" t="s">
        <v>156</v>
      </c>
      <c r="AT50" s="3" t="s">
        <v>101</v>
      </c>
      <c r="AU50" s="10" t="s">
        <v>96</v>
      </c>
      <c r="AV50" s="10" t="s">
        <v>69</v>
      </c>
      <c r="AW50" s="10" t="s">
        <v>157</v>
      </c>
      <c r="AX50" s="10" t="s">
        <v>82</v>
      </c>
      <c r="AY50" s="10" t="s">
        <v>66</v>
      </c>
      <c r="AZ50" s="10" t="s">
        <v>158</v>
      </c>
      <c r="BA50" s="10" t="s">
        <v>159</v>
      </c>
      <c r="BB50" s="10"/>
      <c r="BC50" s="16">
        <f t="shared" si="4"/>
        <v>63</v>
      </c>
      <c r="BD50" s="27">
        <f t="shared" si="5"/>
        <v>19</v>
      </c>
      <c r="BE50" s="31">
        <f t="shared" si="6"/>
        <v>10</v>
      </c>
      <c r="BF50" s="35">
        <f t="shared" si="7"/>
        <v>43</v>
      </c>
      <c r="BG50" s="21" t="str">
        <f t="shared" si="8"/>
        <v>Вы активно реализуете свои потребности в саморазвитии</v>
      </c>
      <c r="BH50" t="str">
        <f t="shared" si="9"/>
        <v>средняя</v>
      </c>
      <c r="BI50" t="str">
        <f t="shared" si="10"/>
        <v>средняя</v>
      </c>
      <c r="BJ50" t="str">
        <f t="shared" si="44"/>
        <v>критическая</v>
      </c>
      <c r="BK50" s="23">
        <f t="shared" si="12"/>
        <v>71</v>
      </c>
      <c r="BL50" s="25" t="str">
        <f t="shared" si="13"/>
        <v>высокая</v>
      </c>
    </row>
    <row r="51" spans="1:64" ht="18" customHeight="1" thickBot="1" x14ac:dyDescent="0.25">
      <c r="A51" s="9">
        <v>43342.451122685183</v>
      </c>
      <c r="B51" s="10" t="s">
        <v>166</v>
      </c>
      <c r="C51" s="11">
        <v>26</v>
      </c>
      <c r="D51" s="5">
        <f t="shared" ref="D51:R53" si="47">IF(D21="Однозначно да",5,IF(D21="Скорее да, чем нет",4,IF(D21="И да, и нет",3,IF(D21="Скорее нет",2,IF(D21="Однозначно нет",1)))))</f>
        <v>5</v>
      </c>
      <c r="E51" s="5">
        <f t="shared" si="47"/>
        <v>4</v>
      </c>
      <c r="F51" s="5">
        <f t="shared" si="47"/>
        <v>4</v>
      </c>
      <c r="G51" s="5">
        <f t="shared" si="47"/>
        <v>4</v>
      </c>
      <c r="H51" s="5">
        <f t="shared" si="47"/>
        <v>5</v>
      </c>
      <c r="I51" s="5">
        <f t="shared" ref="I51:P51" si="48">IF(I21="Однозначно да",5,IF(I21="Скорее да, чем нет",4,IF(I21="И да, и нет",3,IF(I21="Скорее нет",2,IF(I21="Однозначно нет",1)))))</f>
        <v>5</v>
      </c>
      <c r="J51" s="5">
        <f t="shared" si="48"/>
        <v>3</v>
      </c>
      <c r="K51" s="5">
        <f t="shared" si="48"/>
        <v>5</v>
      </c>
      <c r="L51" s="5">
        <f t="shared" si="48"/>
        <v>5</v>
      </c>
      <c r="M51" s="5">
        <f t="shared" si="48"/>
        <v>3</v>
      </c>
      <c r="N51" s="5">
        <f t="shared" si="48"/>
        <v>4</v>
      </c>
      <c r="O51" s="5">
        <f t="shared" si="48"/>
        <v>4</v>
      </c>
      <c r="P51" s="5">
        <f t="shared" si="48"/>
        <v>5</v>
      </c>
      <c r="Q51" s="5">
        <f t="shared" ref="Q51:R51" si="49">IF(Q21="Однозначно да",5,IF(Q21="Скорее да, чем нет",4,IF(Q21="И да, и нет",3,IF(Q21="Скорее нет",2,IF(Q21="Однозначно нет",1)))))</f>
        <v>4</v>
      </c>
      <c r="R51" s="5">
        <f t="shared" si="49"/>
        <v>4</v>
      </c>
      <c r="S51" s="8">
        <f t="shared" ref="S51:AH53" si="50">IF(S21="Никогда",1,IF(S21="Очень редко",2,IF(S21="Иногда",3,IF(S21="Часто",4,IF(S21="Очень часто",5,IF(S21="Каждый день",6))))))</f>
        <v>2</v>
      </c>
      <c r="T51" s="8">
        <f t="shared" si="50"/>
        <v>3</v>
      </c>
      <c r="U51" s="8">
        <f t="shared" si="50"/>
        <v>3</v>
      </c>
      <c r="V51" s="8">
        <f t="shared" si="50"/>
        <v>3</v>
      </c>
      <c r="W51" s="8">
        <f t="shared" si="50"/>
        <v>2</v>
      </c>
      <c r="X51" s="8">
        <f t="shared" si="50"/>
        <v>3</v>
      </c>
      <c r="Y51" s="8">
        <f t="shared" si="50"/>
        <v>3</v>
      </c>
      <c r="Z51" s="8">
        <f t="shared" si="50"/>
        <v>2</v>
      </c>
      <c r="AA51" s="8">
        <f t="shared" si="50"/>
        <v>6</v>
      </c>
      <c r="AB51" s="8">
        <f t="shared" si="50"/>
        <v>1</v>
      </c>
      <c r="AC51" s="8">
        <f t="shared" si="50"/>
        <v>1</v>
      </c>
      <c r="AD51" s="8">
        <f t="shared" si="50"/>
        <v>6</v>
      </c>
      <c r="AE51" s="8">
        <f t="shared" si="50"/>
        <v>1</v>
      </c>
      <c r="AF51" s="8">
        <f t="shared" si="50"/>
        <v>3</v>
      </c>
      <c r="AG51" s="8">
        <f t="shared" si="50"/>
        <v>3</v>
      </c>
      <c r="AH51" s="8">
        <f t="shared" si="50"/>
        <v>4</v>
      </c>
      <c r="AI51" s="8">
        <f t="shared" si="46"/>
        <v>5</v>
      </c>
      <c r="AJ51" s="8">
        <f t="shared" si="46"/>
        <v>4</v>
      </c>
      <c r="AK51" s="8">
        <f t="shared" si="46"/>
        <v>5</v>
      </c>
      <c r="AL51" s="8">
        <f t="shared" si="46"/>
        <v>2</v>
      </c>
      <c r="AM51" s="8">
        <f t="shared" si="46"/>
        <v>3</v>
      </c>
      <c r="AN51" s="8">
        <f t="shared" si="46"/>
        <v>1</v>
      </c>
      <c r="AO51" s="10" t="s">
        <v>167</v>
      </c>
      <c r="AP51" s="10" t="s">
        <v>64</v>
      </c>
      <c r="AQ51" s="10" t="s">
        <v>77</v>
      </c>
      <c r="AR51" s="10" t="s">
        <v>66</v>
      </c>
      <c r="AS51" s="10" t="s">
        <v>82</v>
      </c>
      <c r="AT51" s="3" t="s">
        <v>78</v>
      </c>
      <c r="AU51" s="10" t="s">
        <v>135</v>
      </c>
      <c r="AV51" s="10" t="s">
        <v>136</v>
      </c>
      <c r="AW51" s="10" t="s">
        <v>168</v>
      </c>
      <c r="AX51" s="10" t="s">
        <v>82</v>
      </c>
      <c r="AY51" s="10" t="s">
        <v>141</v>
      </c>
      <c r="AZ51" s="10" t="s">
        <v>169</v>
      </c>
      <c r="BA51" s="10"/>
      <c r="BB51" s="10"/>
      <c r="BC51" s="16">
        <f t="shared" si="4"/>
        <v>64</v>
      </c>
      <c r="BD51" s="27">
        <f t="shared" si="5"/>
        <v>23</v>
      </c>
      <c r="BE51" s="31">
        <f t="shared" si="6"/>
        <v>8</v>
      </c>
      <c r="BF51" s="35">
        <f t="shared" si="7"/>
        <v>35</v>
      </c>
      <c r="BG51" s="21" t="str">
        <f t="shared" si="8"/>
        <v>Вы активно реализуете свои потребности в саморазвитии</v>
      </c>
      <c r="BH51" t="str">
        <f t="shared" si="9"/>
        <v>средняя</v>
      </c>
      <c r="BI51" t="str">
        <f t="shared" si="10"/>
        <v>средняя</v>
      </c>
      <c r="BJ51" t="str">
        <f t="shared" si="44"/>
        <v>высокая</v>
      </c>
      <c r="BK51" s="23">
        <f t="shared" si="12"/>
        <v>66</v>
      </c>
      <c r="BL51" s="25" t="str">
        <f t="shared" si="13"/>
        <v>средняя</v>
      </c>
    </row>
    <row r="52" spans="1:64" ht="18" customHeight="1" thickBot="1" x14ac:dyDescent="0.25">
      <c r="A52" s="9">
        <v>43342.45616898148</v>
      </c>
      <c r="B52" s="10" t="s">
        <v>170</v>
      </c>
      <c r="C52" s="11">
        <v>50</v>
      </c>
      <c r="D52" s="5">
        <f t="shared" si="47"/>
        <v>5</v>
      </c>
      <c r="E52" s="5">
        <f t="shared" si="47"/>
        <v>5</v>
      </c>
      <c r="F52" s="5">
        <f t="shared" si="47"/>
        <v>5</v>
      </c>
      <c r="G52" s="5">
        <f t="shared" si="47"/>
        <v>5</v>
      </c>
      <c r="H52" s="5">
        <f t="shared" si="47"/>
        <v>5</v>
      </c>
      <c r="I52" s="5">
        <f t="shared" ref="I52:P52" si="51">IF(I22="Однозначно да",5,IF(I22="Скорее да, чем нет",4,IF(I22="И да, и нет",3,IF(I22="Скорее нет",2,IF(I22="Однозначно нет",1)))))</f>
        <v>5</v>
      </c>
      <c r="J52" s="5">
        <f t="shared" si="51"/>
        <v>5</v>
      </c>
      <c r="K52" s="5">
        <f t="shared" si="51"/>
        <v>5</v>
      </c>
      <c r="L52" s="5">
        <f t="shared" si="51"/>
        <v>5</v>
      </c>
      <c r="M52" s="5">
        <f t="shared" si="51"/>
        <v>4</v>
      </c>
      <c r="N52" s="5">
        <f t="shared" si="51"/>
        <v>4</v>
      </c>
      <c r="O52" s="5">
        <f t="shared" si="51"/>
        <v>4</v>
      </c>
      <c r="P52" s="5">
        <f t="shared" si="51"/>
        <v>5</v>
      </c>
      <c r="Q52" s="5">
        <f t="shared" ref="Q52:R52" si="52">IF(Q22="Однозначно да",5,IF(Q22="Скорее да, чем нет",4,IF(Q22="И да, и нет",3,IF(Q22="Скорее нет",2,IF(Q22="Однозначно нет",1)))))</f>
        <v>5</v>
      </c>
      <c r="R52" s="5">
        <f t="shared" si="52"/>
        <v>5</v>
      </c>
      <c r="S52" s="8">
        <f t="shared" si="50"/>
        <v>1</v>
      </c>
      <c r="T52" s="8">
        <f t="shared" si="50"/>
        <v>2</v>
      </c>
      <c r="U52" s="8">
        <f t="shared" si="50"/>
        <v>1</v>
      </c>
      <c r="V52" s="8">
        <f t="shared" si="50"/>
        <v>5</v>
      </c>
      <c r="W52" s="8">
        <f t="shared" si="50"/>
        <v>1</v>
      </c>
      <c r="X52" s="8">
        <f t="shared" si="50"/>
        <v>2</v>
      </c>
      <c r="Y52" s="8">
        <f t="shared" si="50"/>
        <v>5</v>
      </c>
      <c r="Z52" s="8">
        <f t="shared" si="50"/>
        <v>1</v>
      </c>
      <c r="AA52" s="8">
        <f t="shared" si="50"/>
        <v>6</v>
      </c>
      <c r="AB52" s="8">
        <f t="shared" si="50"/>
        <v>1</v>
      </c>
      <c r="AC52" s="8">
        <f t="shared" si="50"/>
        <v>1</v>
      </c>
      <c r="AD52" s="8">
        <f t="shared" si="50"/>
        <v>5</v>
      </c>
      <c r="AE52" s="8">
        <f t="shared" si="50"/>
        <v>1</v>
      </c>
      <c r="AF52" s="8">
        <f t="shared" si="50"/>
        <v>4</v>
      </c>
      <c r="AG52" s="8">
        <f t="shared" si="50"/>
        <v>3</v>
      </c>
      <c r="AH52" s="8">
        <f t="shared" si="50"/>
        <v>3</v>
      </c>
      <c r="AI52" s="8">
        <f t="shared" si="46"/>
        <v>4</v>
      </c>
      <c r="AJ52" s="8">
        <f t="shared" si="46"/>
        <v>3</v>
      </c>
      <c r="AK52" s="8">
        <f t="shared" si="46"/>
        <v>4</v>
      </c>
      <c r="AL52" s="8">
        <f t="shared" si="46"/>
        <v>1</v>
      </c>
      <c r="AM52" s="8">
        <f t="shared" si="46"/>
        <v>4</v>
      </c>
      <c r="AN52" s="8">
        <f t="shared" si="46"/>
        <v>2</v>
      </c>
      <c r="AO52" s="10" t="s">
        <v>171</v>
      </c>
      <c r="AP52" s="10" t="s">
        <v>64</v>
      </c>
      <c r="AQ52" s="10" t="s">
        <v>59</v>
      </c>
      <c r="AR52" s="10" t="s">
        <v>66</v>
      </c>
      <c r="AS52" s="10" t="s">
        <v>66</v>
      </c>
      <c r="AT52" s="3" t="s">
        <v>78</v>
      </c>
      <c r="AU52" s="10" t="s">
        <v>79</v>
      </c>
      <c r="AV52" s="10" t="s">
        <v>172</v>
      </c>
      <c r="AW52" s="10" t="s">
        <v>173</v>
      </c>
      <c r="AX52" s="10" t="s">
        <v>71</v>
      </c>
      <c r="AY52" s="10" t="s">
        <v>141</v>
      </c>
      <c r="AZ52" s="10" t="s">
        <v>174</v>
      </c>
      <c r="BA52" s="10" t="s">
        <v>175</v>
      </c>
      <c r="BB52" s="10"/>
      <c r="BC52" s="16">
        <f t="shared" si="4"/>
        <v>72</v>
      </c>
      <c r="BD52" s="27">
        <f t="shared" si="5"/>
        <v>16</v>
      </c>
      <c r="BE52" s="31">
        <f t="shared" si="6"/>
        <v>9</v>
      </c>
      <c r="BF52" s="35">
        <f t="shared" si="7"/>
        <v>36</v>
      </c>
      <c r="BG52" s="21" t="str">
        <f t="shared" si="8"/>
        <v>Вы активно реализуете свои потребности в саморазвитии</v>
      </c>
      <c r="BH52" t="str">
        <f t="shared" si="9"/>
        <v>средняя</v>
      </c>
      <c r="BI52" t="str">
        <f t="shared" si="10"/>
        <v>средняя</v>
      </c>
      <c r="BJ52" t="str">
        <f t="shared" si="44"/>
        <v>высокая</v>
      </c>
      <c r="BK52" s="23">
        <f t="shared" si="12"/>
        <v>60</v>
      </c>
      <c r="BL52" s="25" t="str">
        <f t="shared" si="13"/>
        <v>средняя</v>
      </c>
    </row>
    <row r="53" spans="1:64" ht="18" customHeight="1" thickBot="1" x14ac:dyDescent="0.25">
      <c r="A53" s="9">
        <v>43342.491597222222</v>
      </c>
      <c r="B53" s="10" t="s">
        <v>176</v>
      </c>
      <c r="C53" s="11">
        <v>56</v>
      </c>
      <c r="D53" s="5">
        <f t="shared" si="47"/>
        <v>5</v>
      </c>
      <c r="E53" s="5">
        <f t="shared" si="47"/>
        <v>5</v>
      </c>
      <c r="F53" s="5">
        <f t="shared" si="47"/>
        <v>5</v>
      </c>
      <c r="G53" s="5">
        <f t="shared" si="47"/>
        <v>4</v>
      </c>
      <c r="H53" s="5">
        <f t="shared" si="47"/>
        <v>3</v>
      </c>
      <c r="I53" s="5">
        <f t="shared" si="47"/>
        <v>4</v>
      </c>
      <c r="J53" s="5">
        <f t="shared" si="47"/>
        <v>3</v>
      </c>
      <c r="K53" s="5">
        <f t="shared" si="47"/>
        <v>3</v>
      </c>
      <c r="L53" s="5">
        <f t="shared" si="47"/>
        <v>4</v>
      </c>
      <c r="M53" s="5">
        <f t="shared" si="47"/>
        <v>4</v>
      </c>
      <c r="N53" s="5">
        <f t="shared" si="47"/>
        <v>3</v>
      </c>
      <c r="O53" s="5">
        <f t="shared" si="47"/>
        <v>5</v>
      </c>
      <c r="P53" s="5">
        <f t="shared" si="47"/>
        <v>5</v>
      </c>
      <c r="Q53" s="5">
        <f t="shared" si="47"/>
        <v>4</v>
      </c>
      <c r="R53" s="5">
        <f t="shared" si="47"/>
        <v>1</v>
      </c>
      <c r="S53" s="8">
        <f t="shared" si="50"/>
        <v>2</v>
      </c>
      <c r="T53" s="8">
        <f t="shared" si="50"/>
        <v>3</v>
      </c>
      <c r="U53" s="8">
        <f t="shared" si="50"/>
        <v>2</v>
      </c>
      <c r="V53" s="8">
        <f t="shared" si="50"/>
        <v>4</v>
      </c>
      <c r="W53" s="8">
        <f t="shared" si="50"/>
        <v>1</v>
      </c>
      <c r="X53" s="8">
        <f t="shared" si="50"/>
        <v>3</v>
      </c>
      <c r="Y53" s="8">
        <f t="shared" si="50"/>
        <v>4</v>
      </c>
      <c r="Z53" s="8">
        <f t="shared" si="50"/>
        <v>2</v>
      </c>
      <c r="AA53" s="8">
        <f t="shared" si="50"/>
        <v>6</v>
      </c>
      <c r="AB53" s="8">
        <f t="shared" si="50"/>
        <v>1</v>
      </c>
      <c r="AC53" s="8">
        <f t="shared" si="50"/>
        <v>1</v>
      </c>
      <c r="AD53" s="8">
        <f t="shared" si="50"/>
        <v>5</v>
      </c>
      <c r="AE53" s="8">
        <f t="shared" si="50"/>
        <v>1</v>
      </c>
      <c r="AF53" s="8">
        <f t="shared" si="50"/>
        <v>1</v>
      </c>
      <c r="AG53" s="8">
        <f t="shared" si="50"/>
        <v>2</v>
      </c>
      <c r="AH53" s="8">
        <f t="shared" si="50"/>
        <v>2</v>
      </c>
      <c r="AI53" s="8">
        <f t="shared" si="46"/>
        <v>5</v>
      </c>
      <c r="AJ53" s="8">
        <f t="shared" si="46"/>
        <v>6</v>
      </c>
      <c r="AK53" s="8">
        <f t="shared" si="46"/>
        <v>5</v>
      </c>
      <c r="AL53" s="8">
        <f t="shared" si="46"/>
        <v>1</v>
      </c>
      <c r="AM53" s="8">
        <f t="shared" si="46"/>
        <v>5</v>
      </c>
      <c r="AN53" s="8">
        <f t="shared" si="46"/>
        <v>1</v>
      </c>
      <c r="AO53" s="10" t="s">
        <v>178</v>
      </c>
      <c r="AP53" s="10" t="s">
        <v>64</v>
      </c>
      <c r="AQ53" s="10" t="s">
        <v>77</v>
      </c>
      <c r="AR53" s="10" t="s">
        <v>66</v>
      </c>
      <c r="AS53" s="10" t="s">
        <v>66</v>
      </c>
      <c r="AT53" s="3" t="s">
        <v>101</v>
      </c>
      <c r="AU53" s="10" t="s">
        <v>86</v>
      </c>
      <c r="AV53" s="10" t="s">
        <v>102</v>
      </c>
      <c r="AW53" s="10" t="s">
        <v>179</v>
      </c>
      <c r="AX53" s="10" t="s">
        <v>82</v>
      </c>
      <c r="AY53" s="10" t="s">
        <v>82</v>
      </c>
      <c r="AZ53" s="10"/>
      <c r="BA53" s="10" t="s">
        <v>180</v>
      </c>
      <c r="BB53" s="10"/>
      <c r="BC53" s="16">
        <f t="shared" si="4"/>
        <v>58</v>
      </c>
      <c r="BD53" s="27">
        <f t="shared" si="5"/>
        <v>17</v>
      </c>
      <c r="BE53" s="31">
        <f t="shared" si="6"/>
        <v>5</v>
      </c>
      <c r="BF53" s="35">
        <f t="shared" si="7"/>
        <v>40</v>
      </c>
      <c r="BG53" s="21" t="str">
        <f t="shared" si="8"/>
        <v>Вы активно реализуете свои потребности в саморазвитии</v>
      </c>
      <c r="BH53" t="str">
        <f t="shared" si="9"/>
        <v>средняя</v>
      </c>
      <c r="BI53" t="str">
        <f t="shared" si="10"/>
        <v>минимальная</v>
      </c>
      <c r="BJ53" t="str">
        <f t="shared" si="44"/>
        <v>критическая</v>
      </c>
      <c r="BK53" s="23">
        <f t="shared" si="12"/>
        <v>63</v>
      </c>
      <c r="BL53" s="25" t="str">
        <f t="shared" si="13"/>
        <v>средняя</v>
      </c>
    </row>
    <row r="54" spans="1:64" ht="18" customHeight="1" thickBot="1" x14ac:dyDescent="0.25">
      <c r="A54" s="9">
        <v>43342.516527777778</v>
      </c>
      <c r="B54" s="10" t="s">
        <v>181</v>
      </c>
      <c r="C54" s="10" t="s">
        <v>182</v>
      </c>
      <c r="D54" s="5">
        <f t="shared" ref="D54:R54" si="53">IF(D24="Однозначно да",5,IF(D24="Скорее да, чем нет",4,IF(D24="И да, и нет",3,IF(D24="Скорее нет",2,IF(D24="Однозначно нет",1)))))</f>
        <v>4</v>
      </c>
      <c r="E54" s="5">
        <f t="shared" si="53"/>
        <v>5</v>
      </c>
      <c r="F54" s="5">
        <f t="shared" si="53"/>
        <v>3</v>
      </c>
      <c r="G54" s="5">
        <f t="shared" si="53"/>
        <v>5</v>
      </c>
      <c r="H54" s="5">
        <f t="shared" si="53"/>
        <v>4</v>
      </c>
      <c r="I54" s="5">
        <f t="shared" si="53"/>
        <v>5</v>
      </c>
      <c r="J54" s="5">
        <f t="shared" si="53"/>
        <v>4</v>
      </c>
      <c r="K54" s="5">
        <f t="shared" si="53"/>
        <v>4</v>
      </c>
      <c r="L54" s="5">
        <f t="shared" si="53"/>
        <v>5</v>
      </c>
      <c r="M54" s="5">
        <f t="shared" si="53"/>
        <v>5</v>
      </c>
      <c r="N54" s="5">
        <f t="shared" si="53"/>
        <v>5</v>
      </c>
      <c r="O54" s="5">
        <f t="shared" si="53"/>
        <v>5</v>
      </c>
      <c r="P54" s="5">
        <f t="shared" si="53"/>
        <v>5</v>
      </c>
      <c r="Q54" s="5">
        <f t="shared" si="53"/>
        <v>3</v>
      </c>
      <c r="R54" s="5">
        <f t="shared" si="53"/>
        <v>4</v>
      </c>
      <c r="S54" s="8">
        <f t="shared" ref="S54:AN54" si="54">IF(S24="Никогда",1,IF(S24="Очень редко",2,IF(S24="Иногда",3,IF(S24="Часто",4,IF(S24="Очень часто",5,IF(S24="Каждый день",6))))))</f>
        <v>3</v>
      </c>
      <c r="T54" s="8">
        <f t="shared" si="54"/>
        <v>2</v>
      </c>
      <c r="U54" s="8">
        <f t="shared" si="54"/>
        <v>2</v>
      </c>
      <c r="V54" s="8">
        <f t="shared" si="54"/>
        <v>4</v>
      </c>
      <c r="W54" s="8">
        <f t="shared" si="54"/>
        <v>2</v>
      </c>
      <c r="X54" s="8">
        <f t="shared" si="54"/>
        <v>3</v>
      </c>
      <c r="Y54" s="8">
        <f t="shared" si="54"/>
        <v>3</v>
      </c>
      <c r="Z54" s="8">
        <f t="shared" si="54"/>
        <v>1</v>
      </c>
      <c r="AA54" s="8">
        <f t="shared" si="54"/>
        <v>6</v>
      </c>
      <c r="AB54" s="8">
        <f t="shared" si="54"/>
        <v>3</v>
      </c>
      <c r="AC54" s="8">
        <f t="shared" si="54"/>
        <v>1</v>
      </c>
      <c r="AD54" s="8">
        <f t="shared" si="54"/>
        <v>4</v>
      </c>
      <c r="AE54" s="8">
        <f t="shared" si="54"/>
        <v>1</v>
      </c>
      <c r="AF54" s="8">
        <f t="shared" si="54"/>
        <v>3</v>
      </c>
      <c r="AG54" s="8">
        <f t="shared" si="54"/>
        <v>2</v>
      </c>
      <c r="AH54" s="8">
        <f t="shared" si="54"/>
        <v>2</v>
      </c>
      <c r="AI54" s="8">
        <f t="shared" si="54"/>
        <v>3</v>
      </c>
      <c r="AJ54" s="8">
        <f t="shared" si="54"/>
        <v>6</v>
      </c>
      <c r="AK54" s="8">
        <f t="shared" si="54"/>
        <v>6</v>
      </c>
      <c r="AL54" s="8">
        <f t="shared" si="54"/>
        <v>1</v>
      </c>
      <c r="AM54" s="8">
        <f t="shared" si="54"/>
        <v>4</v>
      </c>
      <c r="AN54" s="8">
        <f t="shared" si="54"/>
        <v>2</v>
      </c>
      <c r="AO54" s="10" t="s">
        <v>183</v>
      </c>
      <c r="AP54" s="10" t="s">
        <v>64</v>
      </c>
      <c r="AQ54" s="10" t="s">
        <v>77</v>
      </c>
      <c r="AR54" s="10" t="s">
        <v>66</v>
      </c>
      <c r="AS54" s="10" t="s">
        <v>66</v>
      </c>
      <c r="AT54" s="3" t="s">
        <v>78</v>
      </c>
      <c r="AU54" s="10" t="s">
        <v>96</v>
      </c>
      <c r="AV54" s="10" t="s">
        <v>102</v>
      </c>
      <c r="AW54" s="10" t="s">
        <v>108</v>
      </c>
      <c r="AX54" s="10" t="s">
        <v>82</v>
      </c>
      <c r="AY54" s="10" t="s">
        <v>66</v>
      </c>
      <c r="AZ54" s="10"/>
      <c r="BA54" s="13" t="s">
        <v>184</v>
      </c>
      <c r="BB54" s="10"/>
      <c r="BC54" s="16">
        <f t="shared" si="4"/>
        <v>66</v>
      </c>
      <c r="BD54" s="27">
        <f t="shared" si="5"/>
        <v>18</v>
      </c>
      <c r="BE54" s="31">
        <f t="shared" si="6"/>
        <v>11</v>
      </c>
      <c r="BF54" s="35">
        <f t="shared" si="7"/>
        <v>36</v>
      </c>
      <c r="BG54" s="21" t="str">
        <f t="shared" si="8"/>
        <v>Вы активно реализуете свои потребности в саморазвитии</v>
      </c>
      <c r="BH54" t="str">
        <f t="shared" si="9"/>
        <v>средняя</v>
      </c>
      <c r="BI54" t="str">
        <f t="shared" si="10"/>
        <v>средняя</v>
      </c>
      <c r="BJ54" t="str">
        <f t="shared" si="44"/>
        <v>высокая</v>
      </c>
      <c r="BK54" s="23">
        <f t="shared" si="12"/>
        <v>64</v>
      </c>
      <c r="BL54" s="25" t="str">
        <f t="shared" si="13"/>
        <v>средняя</v>
      </c>
    </row>
    <row r="55" spans="1:64" ht="18" customHeight="1" thickBot="1" x14ac:dyDescent="0.25">
      <c r="A55" s="9">
        <v>43342.522939814815</v>
      </c>
      <c r="B55" s="10" t="s">
        <v>185</v>
      </c>
      <c r="C55" s="11">
        <v>55</v>
      </c>
      <c r="D55" s="5">
        <f t="shared" ref="D55:R55" si="55">IF(D25="Однозначно да",5,IF(D25="Скорее да, чем нет",4,IF(D25="И да, и нет",3,IF(D25="Скорее нет",2,IF(D25="Однозначно нет",1)))))</f>
        <v>4</v>
      </c>
      <c r="E55" s="5">
        <f t="shared" si="55"/>
        <v>3</v>
      </c>
      <c r="F55" s="5">
        <f t="shared" si="55"/>
        <v>2</v>
      </c>
      <c r="G55" s="5">
        <f t="shared" si="55"/>
        <v>4</v>
      </c>
      <c r="H55" s="5">
        <f t="shared" si="55"/>
        <v>5</v>
      </c>
      <c r="I55" s="5">
        <f t="shared" si="55"/>
        <v>5</v>
      </c>
      <c r="J55" s="5">
        <f t="shared" si="55"/>
        <v>4</v>
      </c>
      <c r="K55" s="5">
        <f t="shared" si="55"/>
        <v>3</v>
      </c>
      <c r="L55" s="5">
        <f t="shared" si="55"/>
        <v>3</v>
      </c>
      <c r="M55" s="5">
        <f t="shared" si="55"/>
        <v>2</v>
      </c>
      <c r="N55" s="5">
        <f t="shared" si="55"/>
        <v>5</v>
      </c>
      <c r="O55" s="5">
        <f t="shared" si="55"/>
        <v>5</v>
      </c>
      <c r="P55" s="5">
        <f t="shared" si="55"/>
        <v>4</v>
      </c>
      <c r="Q55" s="5">
        <f t="shared" si="55"/>
        <v>3</v>
      </c>
      <c r="R55" s="5">
        <f t="shared" si="55"/>
        <v>2</v>
      </c>
      <c r="S55" s="8">
        <f t="shared" ref="S55:AN55" si="56">IF(S25="Никогда",1,IF(S25="Очень редко",2,IF(S25="Иногда",3,IF(S25="Часто",4,IF(S25="Очень часто",5,IF(S25="Каждый день",6))))))</f>
        <v>2</v>
      </c>
      <c r="T55" s="8">
        <f t="shared" si="56"/>
        <v>4</v>
      </c>
      <c r="U55" s="8">
        <f t="shared" si="56"/>
        <v>2</v>
      </c>
      <c r="V55" s="8">
        <f t="shared" si="56"/>
        <v>4</v>
      </c>
      <c r="W55" s="8">
        <f t="shared" si="56"/>
        <v>1</v>
      </c>
      <c r="X55" s="8">
        <f t="shared" si="56"/>
        <v>5</v>
      </c>
      <c r="Y55" s="8">
        <f t="shared" si="56"/>
        <v>3</v>
      </c>
      <c r="Z55" s="8">
        <f t="shared" si="56"/>
        <v>2</v>
      </c>
      <c r="AA55" s="8">
        <f t="shared" si="56"/>
        <v>6</v>
      </c>
      <c r="AB55" s="8">
        <f t="shared" si="56"/>
        <v>1</v>
      </c>
      <c r="AC55" s="8">
        <f t="shared" si="56"/>
        <v>1</v>
      </c>
      <c r="AD55" s="8">
        <f t="shared" si="56"/>
        <v>4</v>
      </c>
      <c r="AE55" s="8">
        <f t="shared" si="56"/>
        <v>1</v>
      </c>
      <c r="AF55" s="8">
        <f t="shared" si="56"/>
        <v>4</v>
      </c>
      <c r="AG55" s="8">
        <f t="shared" si="56"/>
        <v>2</v>
      </c>
      <c r="AH55" s="8">
        <f t="shared" si="56"/>
        <v>3</v>
      </c>
      <c r="AI55" s="8">
        <f t="shared" si="56"/>
        <v>3</v>
      </c>
      <c r="AJ55" s="8">
        <f t="shared" si="56"/>
        <v>4</v>
      </c>
      <c r="AK55" s="8">
        <f t="shared" si="56"/>
        <v>5</v>
      </c>
      <c r="AL55" s="8">
        <f t="shared" si="56"/>
        <v>1</v>
      </c>
      <c r="AM55" s="8">
        <f t="shared" si="56"/>
        <v>3</v>
      </c>
      <c r="AN55" s="8">
        <f t="shared" si="56"/>
        <v>2</v>
      </c>
      <c r="AO55" s="10" t="s">
        <v>186</v>
      </c>
      <c r="AP55" s="10" t="s">
        <v>64</v>
      </c>
      <c r="AQ55" s="10" t="s">
        <v>77</v>
      </c>
      <c r="AR55" s="10" t="s">
        <v>66</v>
      </c>
      <c r="AS55" s="10" t="s">
        <v>66</v>
      </c>
      <c r="AT55" s="3" t="s">
        <v>78</v>
      </c>
      <c r="AU55" s="10" t="s">
        <v>135</v>
      </c>
      <c r="AV55" s="10" t="s">
        <v>80</v>
      </c>
      <c r="AW55" s="10" t="s">
        <v>187</v>
      </c>
      <c r="AX55" s="10" t="s">
        <v>82</v>
      </c>
      <c r="AY55" s="10" t="s">
        <v>66</v>
      </c>
      <c r="AZ55" s="10"/>
      <c r="BA55" s="13" t="s">
        <v>188</v>
      </c>
      <c r="BB55" s="10"/>
      <c r="BC55" s="16">
        <f t="shared" ref="BC55:BC57" si="57">SUM(D55:R55)</f>
        <v>54</v>
      </c>
      <c r="BD55" s="27">
        <f t="shared" si="5"/>
        <v>24</v>
      </c>
      <c r="BE55" s="31">
        <f t="shared" si="6"/>
        <v>9</v>
      </c>
      <c r="BF55" s="35">
        <f t="shared" si="7"/>
        <v>32</v>
      </c>
      <c r="BG55" s="21" t="str">
        <f>IF(BC55&gt;=55,"Вы активно реализуете свои потребности в саморазвитии",IF(BC55&lt;36,"Вы находитесь в стадии остановившегося развития","у Вас нет сложившейся системы саморазвития, ориентация на развитие сильно зависти от условий"))</f>
        <v>у Вас нет сложившейся системы саморазвития, ориентация на развитие сильно зависти от условий</v>
      </c>
      <c r="BH55" t="str">
        <f t="shared" si="9"/>
        <v>средняя</v>
      </c>
      <c r="BI55" t="str">
        <f t="shared" si="10"/>
        <v>средняя</v>
      </c>
      <c r="BJ55" t="str">
        <f t="shared" si="44"/>
        <v>высокая</v>
      </c>
      <c r="BK55" s="23">
        <f t="shared" si="12"/>
        <v>63</v>
      </c>
      <c r="BL55" s="25" t="str">
        <f t="shared" si="13"/>
        <v>средняя</v>
      </c>
    </row>
    <row r="56" spans="1:64" ht="18" customHeight="1" thickBot="1" x14ac:dyDescent="0.25">
      <c r="A56" s="9">
        <v>43342.529085648152</v>
      </c>
      <c r="B56" s="10" t="s">
        <v>189</v>
      </c>
      <c r="C56" s="10" t="s">
        <v>190</v>
      </c>
      <c r="D56" s="5">
        <f t="shared" ref="D56:R56" si="58">IF(D26="Однозначно да",5,IF(D26="Скорее да, чем нет",4,IF(D26="И да, и нет",3,IF(D26="Скорее нет",2,IF(D26="Однозначно нет",1)))))</f>
        <v>5</v>
      </c>
      <c r="E56" s="5">
        <f t="shared" si="58"/>
        <v>5</v>
      </c>
      <c r="F56" s="5">
        <f t="shared" si="58"/>
        <v>4</v>
      </c>
      <c r="G56" s="5">
        <f t="shared" si="58"/>
        <v>4</v>
      </c>
      <c r="H56" s="5">
        <f t="shared" si="58"/>
        <v>4</v>
      </c>
      <c r="I56" s="5">
        <f t="shared" si="58"/>
        <v>4</v>
      </c>
      <c r="J56" s="5">
        <f t="shared" si="58"/>
        <v>4</v>
      </c>
      <c r="K56" s="5">
        <f t="shared" si="58"/>
        <v>3</v>
      </c>
      <c r="L56" s="5">
        <f t="shared" si="58"/>
        <v>5</v>
      </c>
      <c r="M56" s="5">
        <f t="shared" si="58"/>
        <v>4</v>
      </c>
      <c r="N56" s="5">
        <f t="shared" si="58"/>
        <v>5</v>
      </c>
      <c r="O56" s="5">
        <f t="shared" si="58"/>
        <v>4</v>
      </c>
      <c r="P56" s="5">
        <f t="shared" si="58"/>
        <v>5</v>
      </c>
      <c r="Q56" s="5">
        <f t="shared" si="58"/>
        <v>3</v>
      </c>
      <c r="R56" s="5">
        <f t="shared" si="58"/>
        <v>4</v>
      </c>
      <c r="S56" s="8">
        <f t="shared" ref="S56:AN56" si="59">IF(S26="Никогда",1,IF(S26="Очень редко",2,IF(S26="Иногда",3,IF(S26="Часто",4,IF(S26="Очень часто",5,IF(S26="Каждый день",6))))))</f>
        <v>4</v>
      </c>
      <c r="T56" s="8">
        <f t="shared" si="59"/>
        <v>4</v>
      </c>
      <c r="U56" s="8">
        <f t="shared" si="59"/>
        <v>3</v>
      </c>
      <c r="V56" s="8">
        <f t="shared" si="59"/>
        <v>5</v>
      </c>
      <c r="W56" s="8">
        <f t="shared" si="59"/>
        <v>1</v>
      </c>
      <c r="X56" s="8">
        <f t="shared" si="59"/>
        <v>4</v>
      </c>
      <c r="Y56" s="8">
        <f t="shared" si="59"/>
        <v>4</v>
      </c>
      <c r="Z56" s="8">
        <f t="shared" si="59"/>
        <v>3</v>
      </c>
      <c r="AA56" s="8">
        <f t="shared" si="59"/>
        <v>6</v>
      </c>
      <c r="AB56" s="8">
        <f t="shared" si="59"/>
        <v>2</v>
      </c>
      <c r="AC56" s="8">
        <f t="shared" si="59"/>
        <v>1</v>
      </c>
      <c r="AD56" s="8">
        <f t="shared" si="59"/>
        <v>6</v>
      </c>
      <c r="AE56" s="8">
        <f t="shared" si="59"/>
        <v>2</v>
      </c>
      <c r="AF56" s="8">
        <f t="shared" si="59"/>
        <v>5</v>
      </c>
      <c r="AG56" s="8">
        <f t="shared" si="59"/>
        <v>1</v>
      </c>
      <c r="AH56" s="8">
        <f t="shared" si="59"/>
        <v>3</v>
      </c>
      <c r="AI56" s="8">
        <f t="shared" si="59"/>
        <v>4</v>
      </c>
      <c r="AJ56" s="8">
        <f t="shared" si="59"/>
        <v>4</v>
      </c>
      <c r="AK56" s="8">
        <f t="shared" si="59"/>
        <v>4</v>
      </c>
      <c r="AL56" s="8">
        <f t="shared" si="59"/>
        <v>1</v>
      </c>
      <c r="AM56" s="8">
        <f t="shared" si="59"/>
        <v>4</v>
      </c>
      <c r="AN56" s="8">
        <f t="shared" si="59"/>
        <v>3</v>
      </c>
      <c r="AO56" s="10" t="s">
        <v>191</v>
      </c>
      <c r="AP56" s="10" t="s">
        <v>64</v>
      </c>
      <c r="AQ56" s="10" t="s">
        <v>77</v>
      </c>
      <c r="AR56" s="10" t="s">
        <v>66</v>
      </c>
      <c r="AS56" s="10" t="s">
        <v>66</v>
      </c>
      <c r="AT56" s="12" t="s">
        <v>199</v>
      </c>
      <c r="AU56" s="10" t="s">
        <v>96</v>
      </c>
      <c r="AV56" s="10" t="s">
        <v>69</v>
      </c>
      <c r="AW56" s="10" t="s">
        <v>192</v>
      </c>
      <c r="AX56" s="10" t="s">
        <v>71</v>
      </c>
      <c r="AY56" s="10" t="s">
        <v>66</v>
      </c>
      <c r="AZ56" s="10" t="s">
        <v>193</v>
      </c>
      <c r="BA56" s="13" t="s">
        <v>194</v>
      </c>
      <c r="BB56" s="10"/>
      <c r="BC56" s="16">
        <f t="shared" si="57"/>
        <v>63</v>
      </c>
      <c r="BD56" s="27">
        <f t="shared" si="5"/>
        <v>29</v>
      </c>
      <c r="BE56" s="31">
        <f t="shared" si="6"/>
        <v>12</v>
      </c>
      <c r="BF56" s="35">
        <f t="shared" si="7"/>
        <v>37</v>
      </c>
      <c r="BG56" s="21" t="str">
        <f t="shared" si="8"/>
        <v>Вы активно реализуете свои потребности в саморазвитии</v>
      </c>
      <c r="BH56" t="str">
        <f t="shared" si="9"/>
        <v>высокая</v>
      </c>
      <c r="BI56" t="str">
        <f t="shared" si="10"/>
        <v>средняя</v>
      </c>
      <c r="BJ56" t="str">
        <f t="shared" si="44"/>
        <v>высокая</v>
      </c>
      <c r="BK56" s="23">
        <f t="shared" si="12"/>
        <v>74</v>
      </c>
      <c r="BL56" s="25" t="str">
        <f t="shared" si="13"/>
        <v>высокая</v>
      </c>
    </row>
    <row r="57" spans="1:64" ht="18" customHeight="1" thickBot="1" x14ac:dyDescent="0.25">
      <c r="A57" s="9">
        <v>43342.547673611109</v>
      </c>
      <c r="B57" s="10" t="s">
        <v>195</v>
      </c>
      <c r="C57" s="10" t="s">
        <v>196</v>
      </c>
      <c r="D57" s="5">
        <f t="shared" ref="D57:R57" si="60">IF(D27="Однозначно да",5,IF(D27="Скорее да, чем нет",4,IF(D27="И да, и нет",3,IF(D27="Скорее нет",2,IF(D27="Однозначно нет",1)))))</f>
        <v>4</v>
      </c>
      <c r="E57" s="5">
        <f t="shared" si="60"/>
        <v>3</v>
      </c>
      <c r="F57" s="5">
        <f t="shared" si="60"/>
        <v>4</v>
      </c>
      <c r="G57" s="5">
        <f t="shared" si="60"/>
        <v>5</v>
      </c>
      <c r="H57" s="5">
        <f t="shared" si="60"/>
        <v>5</v>
      </c>
      <c r="I57" s="5">
        <f t="shared" si="60"/>
        <v>5</v>
      </c>
      <c r="J57" s="5">
        <f t="shared" si="60"/>
        <v>5</v>
      </c>
      <c r="K57" s="5">
        <f t="shared" si="60"/>
        <v>3</v>
      </c>
      <c r="L57" s="5">
        <f t="shared" si="60"/>
        <v>4</v>
      </c>
      <c r="M57" s="5">
        <f t="shared" si="60"/>
        <v>3</v>
      </c>
      <c r="N57" s="5">
        <f t="shared" si="60"/>
        <v>4</v>
      </c>
      <c r="O57" s="5">
        <f t="shared" si="60"/>
        <v>4</v>
      </c>
      <c r="P57" s="5">
        <f t="shared" si="60"/>
        <v>5</v>
      </c>
      <c r="Q57" s="5">
        <f t="shared" si="60"/>
        <v>5</v>
      </c>
      <c r="R57" s="5">
        <f t="shared" si="60"/>
        <v>3</v>
      </c>
      <c r="S57" s="8">
        <f t="shared" ref="S57:AN57" si="61">IF(S27="Никогда",1,IF(S27="Очень редко",2,IF(S27="Иногда",3,IF(S27="Часто",4,IF(S27="Очень часто",5,IF(S27="Каждый день",6))))))</f>
        <v>3</v>
      </c>
      <c r="T57" s="8">
        <f t="shared" si="61"/>
        <v>3</v>
      </c>
      <c r="U57" s="8">
        <f t="shared" si="61"/>
        <v>2</v>
      </c>
      <c r="V57" s="8">
        <f t="shared" si="61"/>
        <v>5</v>
      </c>
      <c r="W57" s="8">
        <f t="shared" si="61"/>
        <v>2</v>
      </c>
      <c r="X57" s="8">
        <f t="shared" si="61"/>
        <v>2</v>
      </c>
      <c r="Y57" s="8">
        <f t="shared" si="61"/>
        <v>5</v>
      </c>
      <c r="Z57" s="8">
        <f t="shared" si="61"/>
        <v>1</v>
      </c>
      <c r="AA57" s="8">
        <f t="shared" si="61"/>
        <v>6</v>
      </c>
      <c r="AB57" s="8">
        <f t="shared" si="61"/>
        <v>1</v>
      </c>
      <c r="AC57" s="8">
        <f t="shared" si="61"/>
        <v>1</v>
      </c>
      <c r="AD57" s="8">
        <f t="shared" si="61"/>
        <v>4</v>
      </c>
      <c r="AE57" s="8">
        <f t="shared" si="61"/>
        <v>2</v>
      </c>
      <c r="AF57" s="8">
        <f t="shared" si="61"/>
        <v>2</v>
      </c>
      <c r="AG57" s="8">
        <f t="shared" si="61"/>
        <v>1</v>
      </c>
      <c r="AH57" s="8">
        <f t="shared" si="61"/>
        <v>2</v>
      </c>
      <c r="AI57" s="8">
        <f t="shared" si="61"/>
        <v>4</v>
      </c>
      <c r="AJ57" s="8">
        <f t="shared" si="61"/>
        <v>5</v>
      </c>
      <c r="AK57" s="8">
        <f t="shared" si="61"/>
        <v>5</v>
      </c>
      <c r="AL57" s="8">
        <f t="shared" si="61"/>
        <v>2</v>
      </c>
      <c r="AM57" s="8">
        <f t="shared" si="61"/>
        <v>5</v>
      </c>
      <c r="AN57" s="8">
        <f t="shared" si="61"/>
        <v>1</v>
      </c>
      <c r="AO57" s="10"/>
      <c r="AP57" s="10" t="s">
        <v>64</v>
      </c>
      <c r="AQ57" s="10" t="s">
        <v>77</v>
      </c>
      <c r="AR57" s="10" t="s">
        <v>66</v>
      </c>
      <c r="AS57" s="10" t="s">
        <v>82</v>
      </c>
      <c r="AT57" s="3" t="s">
        <v>78</v>
      </c>
      <c r="AU57" s="10" t="s">
        <v>79</v>
      </c>
      <c r="AV57" s="10" t="s">
        <v>102</v>
      </c>
      <c r="AW57" s="10" t="s">
        <v>197</v>
      </c>
      <c r="AX57" s="10" t="s">
        <v>71</v>
      </c>
      <c r="AY57" s="10" t="s">
        <v>66</v>
      </c>
      <c r="AZ57" s="10"/>
      <c r="BA57" s="13" t="s">
        <v>198</v>
      </c>
      <c r="BB57" s="10"/>
      <c r="BC57" s="16">
        <f t="shared" si="57"/>
        <v>62</v>
      </c>
      <c r="BD57" s="27">
        <f t="shared" si="5"/>
        <v>19</v>
      </c>
      <c r="BE57" s="31">
        <f t="shared" si="6"/>
        <v>7</v>
      </c>
      <c r="BF57" s="35">
        <f t="shared" si="7"/>
        <v>39</v>
      </c>
      <c r="BG57" s="21" t="str">
        <f t="shared" si="8"/>
        <v>Вы активно реализуете свои потребности в саморазвитии</v>
      </c>
      <c r="BH57" t="str">
        <f t="shared" si="9"/>
        <v>средняя</v>
      </c>
      <c r="BI57" t="str">
        <f t="shared" si="10"/>
        <v>высокая</v>
      </c>
      <c r="BJ57" t="str">
        <f t="shared" si="44"/>
        <v>критическая</v>
      </c>
      <c r="BK57" s="23">
        <f t="shared" si="12"/>
        <v>64</v>
      </c>
      <c r="BL57" s="25" t="str">
        <f t="shared" si="13"/>
        <v>средняя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Результаты</vt:lpstr>
      <vt:lpstr>Ответы на форму (1)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2018-09-04T09:01:29Z</cp:lastPrinted>
  <dcterms:modified xsi:type="dcterms:W3CDTF">2018-09-04T09:05:26Z</dcterms:modified>
</cp:coreProperties>
</file>